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95" windowHeight="8535" activeTab="1"/>
  </bookViews>
  <sheets>
    <sheet name="П1 холодная вода" sheetId="1" r:id="rId1"/>
    <sheet name="гвс" sheetId="2" r:id="rId2"/>
    <sheet name="П2 стоки" sheetId="3" r:id="rId3"/>
    <sheet name="П3 горячая вода" sheetId="4" r:id="rId4"/>
  </sheets>
  <definedNames>
    <definedName name="_xlnm.Print_Area" localSheetId="0">'П1 холодная вода'!$A$1:$H$60</definedName>
    <definedName name="_xlnm.Print_Area" localSheetId="2">'П2 стоки'!$A$1:$H$52</definedName>
    <definedName name="_xlnm.Print_Area" localSheetId="3">'П3 горячая вода'!$A$1:$H$58</definedName>
  </definedNames>
  <calcPr fullCalcOnLoad="1"/>
</workbook>
</file>

<file path=xl/sharedStrings.xml><?xml version="1.0" encoding="utf-8"?>
<sst xmlns="http://schemas.openxmlformats.org/spreadsheetml/2006/main" count="370" uniqueCount="113">
  <si>
    <t>Показатели производственной деятельности</t>
  </si>
  <si>
    <t>Величина показателя</t>
  </si>
  <si>
    <t xml:space="preserve">1.         </t>
  </si>
  <si>
    <t>2.</t>
  </si>
  <si>
    <t>3.</t>
  </si>
  <si>
    <t>Наименование мероприятия</t>
  </si>
  <si>
    <t>Ожидаемый эффект</t>
  </si>
  <si>
    <t>Наименование показателя</t>
  </si>
  <si>
    <t>%</t>
  </si>
  <si>
    <t>1.</t>
  </si>
  <si>
    <t>…</t>
  </si>
  <si>
    <t>Итого:</t>
  </si>
  <si>
    <t xml:space="preserve">Объем выработки воды            </t>
  </si>
  <si>
    <t>4.</t>
  </si>
  <si>
    <t>5.</t>
  </si>
  <si>
    <t>Объём отпуска в сеть</t>
  </si>
  <si>
    <t>Объём потерь</t>
  </si>
  <si>
    <t>Уровень потерь к объёму отпущенной воды в сеть</t>
  </si>
  <si>
    <t>6.</t>
  </si>
  <si>
    <t>7.</t>
  </si>
  <si>
    <t>Ед. изм.</t>
  </si>
  <si>
    <t>Объём отпуска воды всего</t>
  </si>
  <si>
    <t>в т. ч собственным потребителям</t>
  </si>
  <si>
    <t>8.</t>
  </si>
  <si>
    <t>8.1.</t>
  </si>
  <si>
    <t xml:space="preserve">Раздел 1. Обоснование обеспечения прогнозируемого объема и качества услуг в сфере холодного водоснабжения </t>
  </si>
  <si>
    <t>N п/п</t>
  </si>
  <si>
    <t>2012 год</t>
  </si>
  <si>
    <t>2013 год</t>
  </si>
  <si>
    <t>2014 год</t>
  </si>
  <si>
    <t>Факт</t>
  </si>
  <si>
    <r>
      <t>тыс. м</t>
    </r>
    <r>
      <rPr>
        <vertAlign val="superscript"/>
        <sz val="14"/>
        <rFont val="Times New Roman"/>
        <family val="1"/>
      </rPr>
      <t>3</t>
    </r>
  </si>
  <si>
    <t xml:space="preserve">Объем воды, полученной со стороны            </t>
  </si>
  <si>
    <t xml:space="preserve">Объем воды, используемой на нужды ВКХ         </t>
  </si>
  <si>
    <t>Объём воды, пропущенной через очистные сооружения</t>
  </si>
  <si>
    <t>6.1.</t>
  </si>
  <si>
    <r>
      <t>тыс. м</t>
    </r>
    <r>
      <rPr>
        <b/>
        <vertAlign val="superscript"/>
        <sz val="14"/>
        <rFont val="Times New Roman"/>
        <family val="1"/>
      </rPr>
      <t>3</t>
    </r>
  </si>
  <si>
    <t>7.1.</t>
  </si>
  <si>
    <t>Объём реализации товаров и услуг, в т. ч. по потребителям:</t>
  </si>
  <si>
    <t>бюджетные</t>
  </si>
  <si>
    <t>8.2.</t>
  </si>
  <si>
    <t>население</t>
  </si>
  <si>
    <t>8.3.</t>
  </si>
  <si>
    <t>прочие</t>
  </si>
  <si>
    <t>8.4.</t>
  </si>
  <si>
    <t>другие водопроводы, в т.ч.</t>
  </si>
  <si>
    <t>8.4.1.</t>
  </si>
  <si>
    <t xml:space="preserve">Раздел 2. План мероприятий по энергосбережению и  повышению эффективности деятельности организации в сфере холодного водоснабжения
</t>
  </si>
  <si>
    <t>Срок реализации мероприятия</t>
  </si>
  <si>
    <t>Финансовые потребности на реализацию мероприятия, тыс.руб.</t>
  </si>
  <si>
    <t>тыс.руб.</t>
  </si>
  <si>
    <t xml:space="preserve">Организационные мероприятия по энергосбережению и повышению энергетической эффективности </t>
  </si>
  <si>
    <t>Проведение обследования состояния сетей водоснабжения</t>
  </si>
  <si>
    <t>№ п/п</t>
  </si>
  <si>
    <t>Ед.изм.</t>
  </si>
  <si>
    <t>Стоимость, тыс.руб.</t>
  </si>
  <si>
    <t xml:space="preserve">Раздел 4. Целевые показатели деятельности организации
</t>
  </si>
  <si>
    <t>Показатели</t>
  </si>
  <si>
    <t>Эффективность использования электроэнергии</t>
  </si>
  <si>
    <t>Эффективность использования персонала</t>
  </si>
  <si>
    <t>чел./км</t>
  </si>
  <si>
    <t>Производительность труда</t>
  </si>
  <si>
    <t>Продолжительность поставки услуг</t>
  </si>
  <si>
    <t>час/день</t>
  </si>
  <si>
    <t>Износ</t>
  </si>
  <si>
    <t>План (принято департаментом)</t>
  </si>
  <si>
    <t xml:space="preserve">Раздел 1. Обоснование обеспечения прогнозируемого объема и качества услуг в сфере водоотведения </t>
  </si>
  <si>
    <t>2013год</t>
  </si>
  <si>
    <t>4.2.</t>
  </si>
  <si>
    <t>4.3.</t>
  </si>
  <si>
    <t>4.4.</t>
  </si>
  <si>
    <t>4.5.</t>
  </si>
  <si>
    <t xml:space="preserve">Раздел 2. План мероприятий по энергосбережению и повышению эффективности деятельности организации  в сфере водоотведения
 </t>
  </si>
  <si>
    <t>Проведение обследования состояния сетей водоотведения</t>
  </si>
  <si>
    <t xml:space="preserve">Раздел 1. Обоснование обеспечения прогнозируемого объема и качества услуг в сфере горячего водоснабжения   </t>
  </si>
  <si>
    <t xml:space="preserve">Раздел 2. План мероприятий по энергосбережению и повышению эффективности деятельности организации  в сфере горячего водоснабжения
 </t>
  </si>
  <si>
    <t xml:space="preserve">Проведение обследования состояния сетей </t>
  </si>
  <si>
    <t>МП</t>
  </si>
  <si>
    <t xml:space="preserve">Раздел 3. План мероприятий по ремонту системы холодного водоснабжения
</t>
  </si>
  <si>
    <t xml:space="preserve">Раздел 3. План мероприятий по ремонту системы водоотведения
</t>
  </si>
  <si>
    <t xml:space="preserve">Раздел 3. План мероприятий по ремонту системы горячего водоснабжения
</t>
  </si>
  <si>
    <t xml:space="preserve">1. </t>
  </si>
  <si>
    <t>Факт 9 мес</t>
  </si>
  <si>
    <t xml:space="preserve">  Производственная программа  в сфере холодного водоснабжения </t>
  </si>
  <si>
    <t>Директор</t>
  </si>
  <si>
    <t>Численность основного производственного персонала / протяженность сетей</t>
  </si>
  <si>
    <t xml:space="preserve">Примечание: </t>
  </si>
  <si>
    <t>Количество эл.энергии, затраченной на подъем воды (транспортировку воды, очистку воды)/объем поднятой воды</t>
  </si>
  <si>
    <t xml:space="preserve">Объем поднятой воды (транспортируемой воды) в месяц / численность основного производственного персонала </t>
  </si>
  <si>
    <r>
      <t>тыс.м</t>
    </r>
    <r>
      <rPr>
        <vertAlign val="superscript"/>
        <sz val="14"/>
        <rFont val="Times New Roman"/>
        <family val="1"/>
      </rPr>
      <t xml:space="preserve">3 </t>
    </r>
    <r>
      <rPr>
        <sz val="14"/>
        <rFont val="Times New Roman"/>
        <family val="1"/>
      </rPr>
      <t>в мес /чел</t>
    </r>
  </si>
  <si>
    <r>
      <t>кВтч/м</t>
    </r>
    <r>
      <rPr>
        <vertAlign val="superscript"/>
        <sz val="14"/>
        <rFont val="Times New Roman"/>
        <family val="1"/>
      </rPr>
      <t>3</t>
    </r>
  </si>
  <si>
    <t>Объем сточных вод, переданных другим канализациям</t>
  </si>
  <si>
    <t>3.1.</t>
  </si>
  <si>
    <t>3.2.</t>
  </si>
  <si>
    <r>
      <t>тыс. м</t>
    </r>
    <r>
      <rPr>
        <vertAlign val="superscript"/>
        <sz val="14"/>
        <rFont val="Times New Roman"/>
        <family val="1"/>
      </rPr>
      <t>4</t>
    </r>
  </si>
  <si>
    <r>
      <t>тыс. м</t>
    </r>
    <r>
      <rPr>
        <vertAlign val="superscript"/>
        <sz val="14"/>
        <rFont val="Times New Roman"/>
        <family val="1"/>
      </rPr>
      <t>5</t>
    </r>
  </si>
  <si>
    <t>Объем сточных вод, пропущенных через собственные очистные сооружения</t>
  </si>
  <si>
    <t>Объём принятых стоков</t>
  </si>
  <si>
    <t>в т.ч. от собственных потребителей</t>
  </si>
  <si>
    <t xml:space="preserve">          от сторонних потребителей (реализация)</t>
  </si>
  <si>
    <t>Производственная программа  в сфере водоотведения</t>
  </si>
  <si>
    <t>Производственная программа  в сфере горячего водоснабжения</t>
  </si>
  <si>
    <t>Проект предприятия</t>
  </si>
  <si>
    <t>Приложение 1</t>
  </si>
  <si>
    <t>МУП  "РКЦ р.п.Линево"  Искитимский район</t>
  </si>
  <si>
    <t>квт</t>
  </si>
  <si>
    <t>15чел/10,4</t>
  </si>
  <si>
    <t>925,,99</t>
  </si>
  <si>
    <t>Объём потерь  воды</t>
  </si>
  <si>
    <r>
      <t>тыс.</t>
    </r>
    <r>
      <rPr>
        <b/>
        <u val="single"/>
        <sz val="14"/>
        <rFont val="Times New Roman"/>
        <family val="1"/>
      </rPr>
      <t>Г/кал.</t>
    </r>
  </si>
  <si>
    <r>
      <t xml:space="preserve">Объём потерь   тепловой  энергии  </t>
    </r>
    <r>
      <rPr>
        <b/>
        <sz val="11"/>
        <rFont val="Times New Roman"/>
        <family val="1"/>
      </rPr>
      <t xml:space="preserve"> (</t>
    </r>
    <r>
      <rPr>
        <b/>
        <sz val="12"/>
        <rFont val="Times New Roman"/>
        <family val="1"/>
      </rPr>
      <t>39923-32345</t>
    </r>
    <r>
      <rPr>
        <b/>
        <sz val="11"/>
        <rFont val="Times New Roman"/>
        <family val="1"/>
      </rPr>
      <t>)</t>
    </r>
  </si>
  <si>
    <t>Генеральный  директор МУП "РКЦ р.п.Линево"</t>
  </si>
  <si>
    <t>А.В.Головашков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</si>
</sst>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%"/>
    <numFmt numFmtId="171" formatCode="0.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</numFmts>
  <fonts count="2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170" fontId="2" fillId="0" borderId="10" xfId="55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72" fontId="25" fillId="0" borderId="11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1" fontId="25" fillId="0" borderId="10" xfId="0" applyNumberFormat="1" applyFont="1" applyBorder="1" applyAlignment="1">
      <alignment horizontal="center" vertical="center" wrapText="1"/>
    </xf>
    <xf numFmtId="170" fontId="25" fillId="0" borderId="10" xfId="55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172" fontId="2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80" zoomScaleNormal="75" zoomScaleSheetLayoutView="80" zoomScalePageLayoutView="0" workbookViewId="0" topLeftCell="A1">
      <selection activeCell="B4" sqref="B4:H4"/>
    </sheetView>
  </sheetViews>
  <sheetFormatPr defaultColWidth="9.00390625" defaultRowHeight="12.75"/>
  <cols>
    <col min="1" max="1" width="9.625" style="1" customWidth="1"/>
    <col min="2" max="2" width="64.375" style="1" customWidth="1"/>
    <col min="3" max="3" width="15.625" style="1" customWidth="1"/>
    <col min="4" max="4" width="19.625" style="1" customWidth="1"/>
    <col min="5" max="5" width="16.00390625" style="1" customWidth="1"/>
    <col min="6" max="6" width="12.0039062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5:8" ht="18.75">
      <c r="E1" s="68" t="s">
        <v>103</v>
      </c>
      <c r="F1" s="68"/>
      <c r="G1" s="68"/>
      <c r="H1" s="68"/>
    </row>
    <row r="2" spans="3:8" ht="18.75">
      <c r="C2" s="29"/>
      <c r="D2" s="29"/>
      <c r="E2" s="29"/>
      <c r="F2" s="29"/>
      <c r="G2" s="29"/>
      <c r="H2" s="29"/>
    </row>
    <row r="3" spans="1:8" ht="36" customHeight="1">
      <c r="A3" s="69" t="s">
        <v>83</v>
      </c>
      <c r="B3" s="69"/>
      <c r="C3" s="69"/>
      <c r="D3" s="69"/>
      <c r="E3" s="69"/>
      <c r="F3" s="69"/>
      <c r="G3" s="69"/>
      <c r="H3" s="69"/>
    </row>
    <row r="4" spans="1:8" ht="27.75" customHeight="1">
      <c r="A4" s="36"/>
      <c r="B4" s="67" t="s">
        <v>104</v>
      </c>
      <c r="C4" s="67"/>
      <c r="D4" s="67"/>
      <c r="E4" s="67"/>
      <c r="F4" s="67"/>
      <c r="G4" s="67"/>
      <c r="H4" s="67"/>
    </row>
    <row r="5" spans="1:8" ht="23.25" customHeight="1">
      <c r="A5" s="45"/>
      <c r="B5" s="45"/>
      <c r="C5" s="45"/>
      <c r="D5" s="45"/>
      <c r="E5" s="45"/>
      <c r="F5" s="45"/>
      <c r="G5" s="45"/>
      <c r="H5" s="45"/>
    </row>
    <row r="6" spans="1:5" ht="21" customHeight="1">
      <c r="A6" s="3"/>
      <c r="B6" s="3"/>
      <c r="C6" s="3"/>
      <c r="D6" s="3"/>
      <c r="E6" s="3"/>
    </row>
    <row r="7" spans="1:8" ht="18.75" customHeight="1">
      <c r="A7" s="67" t="s">
        <v>25</v>
      </c>
      <c r="B7" s="67"/>
      <c r="C7" s="67"/>
      <c r="D7" s="67"/>
      <c r="E7" s="67"/>
      <c r="F7" s="67"/>
      <c r="G7" s="67"/>
      <c r="H7" s="67"/>
    </row>
    <row r="8" spans="1:5" ht="15" customHeight="1">
      <c r="A8" s="4"/>
      <c r="B8" s="5"/>
      <c r="C8" s="5"/>
      <c r="D8" s="5"/>
      <c r="E8" s="5"/>
    </row>
    <row r="9" spans="1:8" ht="18.75" customHeight="1">
      <c r="A9" s="63" t="s">
        <v>26</v>
      </c>
      <c r="B9" s="63" t="s">
        <v>0</v>
      </c>
      <c r="C9" s="63" t="s">
        <v>20</v>
      </c>
      <c r="D9" s="70" t="s">
        <v>1</v>
      </c>
      <c r="E9" s="70"/>
      <c r="F9" s="70"/>
      <c r="G9" s="70"/>
      <c r="H9" s="70"/>
    </row>
    <row r="10" spans="1:8" ht="18.75">
      <c r="A10" s="63"/>
      <c r="B10" s="63"/>
      <c r="C10" s="63"/>
      <c r="D10" s="70" t="s">
        <v>27</v>
      </c>
      <c r="E10" s="70"/>
      <c r="F10" s="71" t="s">
        <v>28</v>
      </c>
      <c r="G10" s="71"/>
      <c r="H10" s="30" t="s">
        <v>29</v>
      </c>
    </row>
    <row r="11" spans="1:8" ht="83.25" customHeight="1">
      <c r="A11" s="63"/>
      <c r="B11" s="63"/>
      <c r="C11" s="63"/>
      <c r="D11" s="7" t="s">
        <v>65</v>
      </c>
      <c r="E11" s="7" t="s">
        <v>30</v>
      </c>
      <c r="F11" s="7" t="s">
        <v>65</v>
      </c>
      <c r="G11" s="37" t="s">
        <v>82</v>
      </c>
      <c r="H11" s="7" t="s">
        <v>102</v>
      </c>
    </row>
    <row r="12" spans="1:8" ht="28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  <c r="G12" s="8">
        <v>7</v>
      </c>
      <c r="H12" s="8">
        <v>8</v>
      </c>
    </row>
    <row r="13" spans="1:8" ht="22.5">
      <c r="A13" s="6" t="s">
        <v>2</v>
      </c>
      <c r="B13" s="9" t="s">
        <v>12</v>
      </c>
      <c r="C13" s="6" t="s">
        <v>31</v>
      </c>
      <c r="D13" s="10">
        <v>0</v>
      </c>
      <c r="E13" s="10">
        <v>0</v>
      </c>
      <c r="F13" s="10">
        <v>0</v>
      </c>
      <c r="G13" s="10">
        <f>G15+G17</f>
        <v>0</v>
      </c>
      <c r="H13" s="10">
        <v>0</v>
      </c>
    </row>
    <row r="14" spans="1:8" ht="22.5">
      <c r="A14" s="6" t="s">
        <v>3</v>
      </c>
      <c r="B14" s="9" t="s">
        <v>32</v>
      </c>
      <c r="C14" s="6" t="s">
        <v>31</v>
      </c>
      <c r="D14" s="10">
        <v>3083.95</v>
      </c>
      <c r="E14" s="10">
        <v>2387.493</v>
      </c>
      <c r="F14" s="11">
        <v>3083.95</v>
      </c>
      <c r="G14" s="10"/>
      <c r="H14" s="11">
        <v>2387.49</v>
      </c>
    </row>
    <row r="15" spans="1:8" ht="22.5">
      <c r="A15" s="6" t="s">
        <v>4</v>
      </c>
      <c r="B15" s="9" t="s">
        <v>33</v>
      </c>
      <c r="C15" s="6" t="s">
        <v>31</v>
      </c>
      <c r="D15" s="10"/>
      <c r="E15" s="10"/>
      <c r="F15" s="12"/>
      <c r="G15" s="10"/>
      <c r="H15" s="11"/>
    </row>
    <row r="16" spans="1:8" ht="37.5">
      <c r="A16" s="6" t="s">
        <v>13</v>
      </c>
      <c r="B16" s="9" t="s">
        <v>34</v>
      </c>
      <c r="C16" s="6" t="s">
        <v>31</v>
      </c>
      <c r="D16" s="10">
        <v>3083.95</v>
      </c>
      <c r="E16" s="10">
        <v>2387.493</v>
      </c>
      <c r="F16" s="11">
        <v>3083.95</v>
      </c>
      <c r="G16" s="10"/>
      <c r="H16" s="11">
        <v>2387.49</v>
      </c>
    </row>
    <row r="17" spans="1:8" ht="22.5">
      <c r="A17" s="6" t="s">
        <v>14</v>
      </c>
      <c r="B17" s="9" t="s">
        <v>15</v>
      </c>
      <c r="C17" s="6" t="s">
        <v>31</v>
      </c>
      <c r="D17" s="10">
        <v>3083.95</v>
      </c>
      <c r="E17" s="10">
        <v>2387.493</v>
      </c>
      <c r="F17" s="10">
        <v>3083.95</v>
      </c>
      <c r="G17" s="10">
        <f>G18+G20</f>
        <v>0</v>
      </c>
      <c r="H17" s="10">
        <v>2387.49</v>
      </c>
    </row>
    <row r="18" spans="1:8" ht="22.5">
      <c r="A18" s="6" t="s">
        <v>18</v>
      </c>
      <c r="B18" s="9" t="s">
        <v>16</v>
      </c>
      <c r="C18" s="6" t="s">
        <v>31</v>
      </c>
      <c r="D18" s="10">
        <v>554.2</v>
      </c>
      <c r="E18" s="10">
        <v>616.733</v>
      </c>
      <c r="F18" s="13">
        <v>554.2</v>
      </c>
      <c r="G18" s="10"/>
      <c r="H18" s="13">
        <v>616.73</v>
      </c>
    </row>
    <row r="19" spans="1:8" ht="18.75">
      <c r="A19" s="6" t="s">
        <v>35</v>
      </c>
      <c r="B19" s="9" t="s">
        <v>17</v>
      </c>
      <c r="C19" s="6" t="s">
        <v>8</v>
      </c>
      <c r="D19" s="14">
        <f>D18/D17</f>
        <v>0.17970459962061644</v>
      </c>
      <c r="E19" s="14">
        <f>E18/E17</f>
        <v>0.2583182442838576</v>
      </c>
      <c r="F19" s="14">
        <f>F18/F17</f>
        <v>0.17970459962061644</v>
      </c>
      <c r="G19" s="14"/>
      <c r="H19" s="14">
        <f>H18/H17</f>
        <v>0.25831731232382127</v>
      </c>
    </row>
    <row r="20" spans="1:8" s="17" customFormat="1" ht="21.75">
      <c r="A20" s="7" t="s">
        <v>19</v>
      </c>
      <c r="B20" s="15" t="s">
        <v>21</v>
      </c>
      <c r="C20" s="7" t="s">
        <v>36</v>
      </c>
      <c r="D20" s="16">
        <f>D21+D22</f>
        <v>2529.75</v>
      </c>
      <c r="E20" s="16">
        <f>E21+E22</f>
        <v>1770.76</v>
      </c>
      <c r="F20" s="16">
        <v>2529.75</v>
      </c>
      <c r="G20" s="16">
        <f>G21+G22</f>
        <v>0</v>
      </c>
      <c r="H20" s="16">
        <f>H21+H22</f>
        <v>1770.76</v>
      </c>
    </row>
    <row r="21" spans="1:8" ht="22.5">
      <c r="A21" s="6" t="s">
        <v>37</v>
      </c>
      <c r="B21" s="9" t="s">
        <v>22</v>
      </c>
      <c r="C21" s="6" t="s">
        <v>31</v>
      </c>
      <c r="D21" s="10"/>
      <c r="E21" s="10"/>
      <c r="F21" s="13"/>
      <c r="G21" s="10"/>
      <c r="H21" s="13"/>
    </row>
    <row r="22" spans="1:8" s="17" customFormat="1" ht="35.25" customHeight="1">
      <c r="A22" s="7" t="s">
        <v>23</v>
      </c>
      <c r="B22" s="15" t="s">
        <v>38</v>
      </c>
      <c r="C22" s="7" t="s">
        <v>36</v>
      </c>
      <c r="D22" s="16">
        <f>D24+D23+D25+D26</f>
        <v>2529.75</v>
      </c>
      <c r="E22" s="16">
        <f>E24+E23+E25+E26</f>
        <v>1770.76</v>
      </c>
      <c r="F22" s="16">
        <f>F24+F23+F25+F26</f>
        <v>2529.75</v>
      </c>
      <c r="G22" s="16">
        <f>G24+G23+G25+G26</f>
        <v>0</v>
      </c>
      <c r="H22" s="16">
        <f>H24+H23+H25+H26</f>
        <v>1770.76</v>
      </c>
    </row>
    <row r="23" spans="1:8" ht="22.5">
      <c r="A23" s="6" t="s">
        <v>24</v>
      </c>
      <c r="B23" s="9" t="s">
        <v>39</v>
      </c>
      <c r="C23" s="6" t="s">
        <v>31</v>
      </c>
      <c r="D23" s="10">
        <v>316</v>
      </c>
      <c r="E23" s="10">
        <v>219.572</v>
      </c>
      <c r="F23" s="10">
        <v>316</v>
      </c>
      <c r="G23" s="10"/>
      <c r="H23" s="10">
        <v>219.572</v>
      </c>
    </row>
    <row r="24" spans="1:8" ht="22.5">
      <c r="A24" s="6" t="s">
        <v>40</v>
      </c>
      <c r="B24" s="9" t="s">
        <v>41</v>
      </c>
      <c r="C24" s="6" t="s">
        <v>31</v>
      </c>
      <c r="D24" s="10">
        <v>2184.25</v>
      </c>
      <c r="E24" s="10">
        <v>1522.665</v>
      </c>
      <c r="F24" s="10">
        <v>2184.25</v>
      </c>
      <c r="G24" s="10"/>
      <c r="H24" s="10">
        <v>1522.665</v>
      </c>
    </row>
    <row r="25" spans="1:8" ht="22.5">
      <c r="A25" s="6" t="s">
        <v>42</v>
      </c>
      <c r="B25" s="9" t="s">
        <v>43</v>
      </c>
      <c r="C25" s="6" t="s">
        <v>31</v>
      </c>
      <c r="D25" s="10">
        <v>29.5</v>
      </c>
      <c r="E25" s="10">
        <v>28.523</v>
      </c>
      <c r="F25" s="10">
        <v>29.5</v>
      </c>
      <c r="G25" s="10"/>
      <c r="H25" s="10">
        <v>28.523</v>
      </c>
    </row>
    <row r="26" spans="1:8" ht="22.5">
      <c r="A26" s="6" t="s">
        <v>44</v>
      </c>
      <c r="B26" s="9" t="s">
        <v>45</v>
      </c>
      <c r="C26" s="6" t="s">
        <v>31</v>
      </c>
      <c r="D26" s="6"/>
      <c r="E26" s="6"/>
      <c r="F26" s="11"/>
      <c r="G26" s="11"/>
      <c r="H26" s="11"/>
    </row>
    <row r="27" spans="1:8" ht="22.5">
      <c r="A27" s="6" t="s">
        <v>46</v>
      </c>
      <c r="B27" s="6"/>
      <c r="C27" s="6" t="s">
        <v>31</v>
      </c>
      <c r="D27" s="6"/>
      <c r="E27" s="6"/>
      <c r="F27" s="11"/>
      <c r="G27" s="11"/>
      <c r="H27" s="11"/>
    </row>
    <row r="28" spans="4:7" ht="10.5" customHeight="1">
      <c r="D28" s="2"/>
      <c r="E28" s="2"/>
      <c r="F28" s="2"/>
      <c r="G28" s="2"/>
    </row>
    <row r="29" spans="1:8" s="18" customFormat="1" ht="48.75" customHeight="1">
      <c r="A29" s="60" t="s">
        <v>47</v>
      </c>
      <c r="B29" s="60"/>
      <c r="C29" s="60"/>
      <c r="D29" s="60"/>
      <c r="E29" s="60"/>
      <c r="F29" s="60"/>
      <c r="G29" s="60"/>
      <c r="H29" s="60"/>
    </row>
    <row r="30" spans="1:5" s="18" customFormat="1" ht="19.5" customHeight="1" hidden="1">
      <c r="A30" s="4"/>
      <c r="B30" s="5"/>
      <c r="C30" s="5"/>
      <c r="D30" s="5"/>
      <c r="E30" s="5"/>
    </row>
    <row r="31" spans="1:8" ht="18.75" customHeight="1">
      <c r="A31" s="4"/>
      <c r="B31" s="5"/>
      <c r="C31" s="5"/>
      <c r="D31" s="5"/>
      <c r="E31" s="5"/>
      <c r="F31" s="18"/>
      <c r="G31" s="18"/>
      <c r="H31" s="18"/>
    </row>
    <row r="32" spans="1:8" ht="18.75" customHeight="1">
      <c r="A32" s="63" t="s">
        <v>26</v>
      </c>
      <c r="B32" s="63" t="s">
        <v>5</v>
      </c>
      <c r="C32" s="63" t="s">
        <v>48</v>
      </c>
      <c r="D32" s="63" t="s">
        <v>49</v>
      </c>
      <c r="E32" s="64" t="s">
        <v>6</v>
      </c>
      <c r="F32" s="66"/>
      <c r="G32" s="66"/>
      <c r="H32" s="66"/>
    </row>
    <row r="33" spans="1:8" ht="82.5" customHeight="1">
      <c r="A33" s="63"/>
      <c r="B33" s="63"/>
      <c r="C33" s="63"/>
      <c r="D33" s="63"/>
      <c r="E33" s="64" t="s">
        <v>7</v>
      </c>
      <c r="F33" s="66"/>
      <c r="G33" s="65"/>
      <c r="H33" s="8" t="s">
        <v>50</v>
      </c>
    </row>
    <row r="34" spans="1:8" ht="18.75">
      <c r="A34" s="6">
        <v>1</v>
      </c>
      <c r="B34" s="6">
        <v>2</v>
      </c>
      <c r="C34" s="6">
        <v>3</v>
      </c>
      <c r="D34" s="19">
        <v>4</v>
      </c>
      <c r="E34" s="64">
        <v>5</v>
      </c>
      <c r="F34" s="66"/>
      <c r="G34" s="65"/>
      <c r="H34" s="20">
        <v>6</v>
      </c>
    </row>
    <row r="35" spans="1:8" ht="39.75" customHeight="1">
      <c r="A35" s="21"/>
      <c r="B35" s="22" t="s">
        <v>51</v>
      </c>
      <c r="C35" s="21"/>
      <c r="D35" s="23"/>
      <c r="E35" s="64"/>
      <c r="F35" s="66"/>
      <c r="G35" s="65"/>
      <c r="H35" s="11"/>
    </row>
    <row r="36" spans="1:8" ht="36.75" customHeight="1">
      <c r="A36" s="6" t="s">
        <v>10</v>
      </c>
      <c r="B36" s="24" t="s">
        <v>52</v>
      </c>
      <c r="C36" s="6"/>
      <c r="D36" s="19"/>
      <c r="E36" s="64"/>
      <c r="F36" s="66"/>
      <c r="G36" s="65"/>
      <c r="H36" s="11"/>
    </row>
    <row r="37" spans="1:8" ht="24.75" customHeight="1">
      <c r="A37" s="6"/>
      <c r="B37" s="9" t="s">
        <v>11</v>
      </c>
      <c r="C37" s="6"/>
      <c r="D37" s="19"/>
      <c r="E37" s="64"/>
      <c r="F37" s="66"/>
      <c r="G37" s="65"/>
      <c r="H37" s="11"/>
    </row>
    <row r="38" spans="1:5" ht="18.75">
      <c r="A38" s="3"/>
      <c r="B38" s="3"/>
      <c r="C38" s="3"/>
      <c r="D38" s="3"/>
      <c r="E38" s="3"/>
    </row>
    <row r="39" spans="1:8" ht="38.25" customHeight="1">
      <c r="A39" s="60" t="s">
        <v>78</v>
      </c>
      <c r="B39" s="60"/>
      <c r="C39" s="60"/>
      <c r="D39" s="60"/>
      <c r="E39" s="60"/>
      <c r="F39" s="60"/>
      <c r="G39" s="60"/>
      <c r="H39" s="60"/>
    </row>
    <row r="41" spans="1:8" ht="63.75" customHeight="1">
      <c r="A41" s="6" t="s">
        <v>53</v>
      </c>
      <c r="B41" s="25" t="s">
        <v>5</v>
      </c>
      <c r="C41" s="6" t="s">
        <v>48</v>
      </c>
      <c r="D41" s="6" t="s">
        <v>54</v>
      </c>
      <c r="E41" s="63" t="s">
        <v>1</v>
      </c>
      <c r="F41" s="63"/>
      <c r="G41" s="6" t="s">
        <v>55</v>
      </c>
      <c r="H41" s="26"/>
    </row>
    <row r="42" spans="1:8" ht="18.75">
      <c r="A42" s="6">
        <v>1</v>
      </c>
      <c r="B42" s="6">
        <v>2</v>
      </c>
      <c r="C42" s="21">
        <v>3</v>
      </c>
      <c r="D42" s="19">
        <v>4</v>
      </c>
      <c r="E42" s="63">
        <v>5</v>
      </c>
      <c r="F42" s="63"/>
      <c r="G42" s="19">
        <v>6</v>
      </c>
      <c r="H42" s="5"/>
    </row>
    <row r="43" spans="1:8" ht="18.75">
      <c r="A43" s="21"/>
      <c r="B43" s="22"/>
      <c r="C43" s="21"/>
      <c r="D43" s="23"/>
      <c r="E43" s="64"/>
      <c r="F43" s="65"/>
      <c r="G43" s="27"/>
      <c r="H43" s="18"/>
    </row>
    <row r="44" spans="1:8" ht="24.75" customHeight="1">
      <c r="A44" s="6" t="s">
        <v>10</v>
      </c>
      <c r="B44" s="24"/>
      <c r="C44" s="6"/>
      <c r="D44" s="19"/>
      <c r="E44" s="63"/>
      <c r="F44" s="63"/>
      <c r="G44" s="27"/>
      <c r="H44" s="18"/>
    </row>
    <row r="45" spans="1:8" ht="24.75" customHeight="1">
      <c r="A45" s="6"/>
      <c r="B45" s="9" t="s">
        <v>11</v>
      </c>
      <c r="C45" s="6"/>
      <c r="D45" s="19"/>
      <c r="E45" s="63"/>
      <c r="F45" s="63"/>
      <c r="G45" s="27"/>
      <c r="H45" s="18"/>
    </row>
    <row r="47" spans="1:8" ht="28.5" customHeight="1">
      <c r="A47" s="60" t="s">
        <v>56</v>
      </c>
      <c r="B47" s="60"/>
      <c r="C47" s="60"/>
      <c r="D47" s="60"/>
      <c r="E47" s="60"/>
      <c r="F47" s="60"/>
      <c r="G47" s="60"/>
      <c r="H47" s="60"/>
    </row>
    <row r="48" ht="8.25" customHeight="1"/>
    <row r="49" spans="1:6" ht="26.25" customHeight="1">
      <c r="A49" s="61" t="s">
        <v>53</v>
      </c>
      <c r="B49" s="61" t="s">
        <v>57</v>
      </c>
      <c r="C49" s="61" t="s">
        <v>54</v>
      </c>
      <c r="D49" s="63" t="s">
        <v>1</v>
      </c>
      <c r="E49" s="63"/>
      <c r="F49" s="28"/>
    </row>
    <row r="50" spans="1:6" ht="18.75">
      <c r="A50" s="62"/>
      <c r="B50" s="62"/>
      <c r="C50" s="62"/>
      <c r="D50" s="21">
        <v>2013</v>
      </c>
      <c r="E50" s="6">
        <v>2014</v>
      </c>
      <c r="F50" s="5"/>
    </row>
    <row r="51" spans="1:8" ht="22.5">
      <c r="A51" s="21" t="s">
        <v>9</v>
      </c>
      <c r="B51" s="22" t="s">
        <v>58</v>
      </c>
      <c r="C51" s="21" t="s">
        <v>90</v>
      </c>
      <c r="D51" s="44">
        <f>691.017/1461.507</f>
        <v>0.4728112831481478</v>
      </c>
      <c r="E51" s="6">
        <v>0.47</v>
      </c>
      <c r="F51" s="28"/>
      <c r="G51" s="1">
        <f>2292.1/2.03</f>
        <v>1129.113300492611</v>
      </c>
      <c r="H51" s="1" t="s">
        <v>105</v>
      </c>
    </row>
    <row r="52" spans="1:8" ht="18.75">
      <c r="A52" s="6" t="s">
        <v>3</v>
      </c>
      <c r="B52" s="24" t="s">
        <v>59</v>
      </c>
      <c r="C52" s="6" t="s">
        <v>60</v>
      </c>
      <c r="D52" s="44">
        <f>15/10.4</f>
        <v>1.4423076923076923</v>
      </c>
      <c r="E52" s="6">
        <v>1.44</v>
      </c>
      <c r="F52" s="28"/>
      <c r="H52" s="1" t="s">
        <v>106</v>
      </c>
    </row>
    <row r="53" spans="1:6" ht="22.5" customHeight="1">
      <c r="A53" s="6" t="s">
        <v>4</v>
      </c>
      <c r="B53" s="24" t="s">
        <v>61</v>
      </c>
      <c r="C53" s="6" t="s">
        <v>89</v>
      </c>
      <c r="D53" s="44">
        <f>1461.507/12/15</f>
        <v>8.119483333333333</v>
      </c>
      <c r="E53" s="59">
        <f>D53</f>
        <v>8.119483333333333</v>
      </c>
      <c r="F53" s="28"/>
    </row>
    <row r="54" spans="1:6" ht="18.75">
      <c r="A54" s="6" t="s">
        <v>13</v>
      </c>
      <c r="B54" s="24" t="s">
        <v>62</v>
      </c>
      <c r="C54" s="6" t="s">
        <v>63</v>
      </c>
      <c r="D54" s="19">
        <v>24</v>
      </c>
      <c r="E54" s="6">
        <v>24</v>
      </c>
      <c r="F54" s="28"/>
    </row>
    <row r="55" spans="1:6" ht="18.75">
      <c r="A55" s="6" t="s">
        <v>14</v>
      </c>
      <c r="B55" s="9" t="s">
        <v>64</v>
      </c>
      <c r="C55" s="6" t="s">
        <v>8</v>
      </c>
      <c r="D55" s="19">
        <v>64</v>
      </c>
      <c r="E55" s="6">
        <v>65</v>
      </c>
      <c r="F55" s="28"/>
    </row>
    <row r="58" ht="18.75">
      <c r="B58" s="1" t="s">
        <v>84</v>
      </c>
    </row>
    <row r="59" ht="18.75">
      <c r="H59" s="1" t="s">
        <v>77</v>
      </c>
    </row>
    <row r="61" ht="18.75">
      <c r="A61" s="1" t="s">
        <v>86</v>
      </c>
    </row>
    <row r="62" spans="1:3" ht="18.75">
      <c r="A62" s="1" t="s">
        <v>81</v>
      </c>
      <c r="B62" s="1" t="s">
        <v>58</v>
      </c>
      <c r="C62" s="1" t="s">
        <v>87</v>
      </c>
    </row>
    <row r="63" spans="1:3" ht="18.75">
      <c r="A63" s="1" t="s">
        <v>3</v>
      </c>
      <c r="B63" s="1" t="s">
        <v>59</v>
      </c>
      <c r="C63" s="1" t="s">
        <v>85</v>
      </c>
    </row>
    <row r="64" spans="1:3" ht="18.75">
      <c r="A64" s="1" t="s">
        <v>4</v>
      </c>
      <c r="B64" s="1" t="s">
        <v>61</v>
      </c>
      <c r="C64" s="1" t="s">
        <v>88</v>
      </c>
    </row>
  </sheetData>
  <sheetProtection/>
  <mergeCells count="32">
    <mergeCell ref="D10:E10"/>
    <mergeCell ref="F10:G10"/>
    <mergeCell ref="D9:H9"/>
    <mergeCell ref="A29:H29"/>
    <mergeCell ref="A7:H7"/>
    <mergeCell ref="B4:H4"/>
    <mergeCell ref="E1:H1"/>
    <mergeCell ref="A3:H3"/>
    <mergeCell ref="A32:A33"/>
    <mergeCell ref="B32:B33"/>
    <mergeCell ref="C32:C33"/>
    <mergeCell ref="A9:A11"/>
    <mergeCell ref="B9:B11"/>
    <mergeCell ref="C9:C11"/>
    <mergeCell ref="E35:G35"/>
    <mergeCell ref="E36:G36"/>
    <mergeCell ref="E37:G37"/>
    <mergeCell ref="A39:H39"/>
    <mergeCell ref="D32:D33"/>
    <mergeCell ref="E33:G33"/>
    <mergeCell ref="E34:G34"/>
    <mergeCell ref="E32:H32"/>
    <mergeCell ref="E41:F41"/>
    <mergeCell ref="E42:F42"/>
    <mergeCell ref="E45:F45"/>
    <mergeCell ref="E43:F43"/>
    <mergeCell ref="E44:F44"/>
    <mergeCell ref="A47:H47"/>
    <mergeCell ref="A49:A50"/>
    <mergeCell ref="B49:B50"/>
    <mergeCell ref="C49:C50"/>
    <mergeCell ref="D49:E49"/>
  </mergeCells>
  <printOptions horizontalCentered="1"/>
  <pageMargins left="1.1811023622047245" right="0.3937007874015748" top="0.3" bottom="0.7" header="0.1968503937007874" footer="0.1968503937007874"/>
  <pageSetup fitToHeight="2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2" max="2" width="67.375" style="0" customWidth="1"/>
    <col min="3" max="3" width="9.875" style="0" customWidth="1"/>
    <col min="4" max="4" width="17.00390625" style="0" customWidth="1"/>
    <col min="5" max="5" width="14.125" style="0" customWidth="1"/>
    <col min="6" max="6" width="18.00390625" style="0" customWidth="1"/>
    <col min="7" max="8" width="14.125" style="0" customWidth="1"/>
  </cols>
  <sheetData>
    <row r="2" spans="1:8" ht="18.75">
      <c r="A2" s="1"/>
      <c r="B2" s="1"/>
      <c r="C2" s="1"/>
      <c r="D2" s="1"/>
      <c r="E2" s="72" t="s">
        <v>103</v>
      </c>
      <c r="F2" s="72"/>
      <c r="G2" s="72"/>
      <c r="H2" s="72"/>
    </row>
    <row r="3" spans="1:8" ht="18.75">
      <c r="A3" s="1"/>
      <c r="B3" s="1"/>
      <c r="C3" s="29"/>
      <c r="D3" s="29"/>
      <c r="E3" s="29"/>
      <c r="F3" s="29"/>
      <c r="G3" s="29"/>
      <c r="H3" s="29"/>
    </row>
    <row r="4" spans="1:8" ht="18.75">
      <c r="A4" s="67" t="s">
        <v>101</v>
      </c>
      <c r="B4" s="67"/>
      <c r="C4" s="67"/>
      <c r="D4" s="67"/>
      <c r="E4" s="67"/>
      <c r="F4" s="67"/>
      <c r="G4" s="67"/>
      <c r="H4" s="67"/>
    </row>
    <row r="5" spans="1:8" ht="18.75">
      <c r="A5" s="36"/>
      <c r="B5" s="67" t="s">
        <v>104</v>
      </c>
      <c r="C5" s="67"/>
      <c r="D5" s="67"/>
      <c r="E5" s="67"/>
      <c r="F5" s="67"/>
      <c r="G5" s="67"/>
      <c r="H5" s="67"/>
    </row>
    <row r="6" spans="1:8" ht="18.75">
      <c r="A6" s="3"/>
      <c r="B6" s="3"/>
      <c r="C6" s="3"/>
      <c r="D6" s="3"/>
      <c r="E6" s="1"/>
      <c r="F6" s="1"/>
      <c r="G6" s="1"/>
      <c r="H6" s="1"/>
    </row>
    <row r="7" spans="1:8" ht="18.75">
      <c r="A7" s="67" t="s">
        <v>74</v>
      </c>
      <c r="B7" s="67"/>
      <c r="C7" s="67"/>
      <c r="D7" s="67"/>
      <c r="E7" s="67"/>
      <c r="F7" s="67"/>
      <c r="G7" s="67"/>
      <c r="H7" s="67"/>
    </row>
    <row r="8" spans="1:8" ht="18.75">
      <c r="A8" s="4"/>
      <c r="B8" s="5"/>
      <c r="C8" s="5"/>
      <c r="D8" s="5"/>
      <c r="E8" s="1"/>
      <c r="F8" s="1"/>
      <c r="G8" s="1"/>
      <c r="H8" s="1"/>
    </row>
    <row r="9" spans="1:8" ht="18.75">
      <c r="A9" s="70" t="s">
        <v>53</v>
      </c>
      <c r="B9" s="70" t="s">
        <v>0</v>
      </c>
      <c r="C9" s="70" t="s">
        <v>54</v>
      </c>
      <c r="D9" s="70" t="s">
        <v>27</v>
      </c>
      <c r="E9" s="70"/>
      <c r="F9" s="71" t="s">
        <v>28</v>
      </c>
      <c r="G9" s="71"/>
      <c r="H9" s="35" t="s">
        <v>29</v>
      </c>
    </row>
    <row r="10" spans="1:8" ht="112.5">
      <c r="A10" s="70"/>
      <c r="B10" s="70"/>
      <c r="C10" s="70"/>
      <c r="D10" s="7" t="s">
        <v>65</v>
      </c>
      <c r="E10" s="7" t="s">
        <v>30</v>
      </c>
      <c r="F10" s="7" t="s">
        <v>65</v>
      </c>
      <c r="G10" s="37" t="s">
        <v>82</v>
      </c>
      <c r="H10" s="7" t="s">
        <v>102</v>
      </c>
    </row>
    <row r="11" spans="1:8" ht="18.75">
      <c r="A11" s="7">
        <v>1</v>
      </c>
      <c r="B11" s="7">
        <v>2</v>
      </c>
      <c r="C11" s="7">
        <v>3</v>
      </c>
      <c r="D11" s="7">
        <v>4</v>
      </c>
      <c r="E11" s="30">
        <v>5</v>
      </c>
      <c r="F11" s="30">
        <v>6</v>
      </c>
      <c r="G11" s="30">
        <v>7</v>
      </c>
      <c r="H11" s="30">
        <v>8</v>
      </c>
    </row>
    <row r="12" spans="1:8" ht="21.75" customHeight="1">
      <c r="A12" s="6" t="s">
        <v>2</v>
      </c>
      <c r="B12" s="9" t="s">
        <v>12</v>
      </c>
      <c r="C12" s="6" t="s">
        <v>31</v>
      </c>
      <c r="D12" s="33"/>
      <c r="E12" s="11"/>
      <c r="F12" s="11"/>
      <c r="G12" s="11"/>
      <c r="H12" s="11"/>
    </row>
    <row r="13" spans="1:8" ht="30" customHeight="1">
      <c r="A13" s="6" t="s">
        <v>3</v>
      </c>
      <c r="B13" s="9" t="s">
        <v>32</v>
      </c>
      <c r="C13" s="6" t="s">
        <v>31</v>
      </c>
      <c r="D13" s="55">
        <v>1198.4</v>
      </c>
      <c r="E13" s="47">
        <v>925.99</v>
      </c>
      <c r="F13" s="47">
        <v>995</v>
      </c>
      <c r="G13" s="47"/>
      <c r="H13" s="47" t="s">
        <v>107</v>
      </c>
    </row>
    <row r="14" spans="1:8" ht="21" customHeight="1">
      <c r="A14" s="6" t="s">
        <v>4</v>
      </c>
      <c r="B14" s="9" t="s">
        <v>33</v>
      </c>
      <c r="C14" s="6" t="s">
        <v>31</v>
      </c>
      <c r="D14" s="55"/>
      <c r="E14" s="47"/>
      <c r="F14" s="47"/>
      <c r="G14" s="47"/>
      <c r="H14" s="47"/>
    </row>
    <row r="15" spans="1:8" ht="24" customHeight="1">
      <c r="A15" s="6" t="s">
        <v>13</v>
      </c>
      <c r="B15" s="9" t="s">
        <v>34</v>
      </c>
      <c r="C15" s="6" t="s">
        <v>31</v>
      </c>
      <c r="D15" s="55"/>
      <c r="E15" s="47"/>
      <c r="F15" s="47"/>
      <c r="G15" s="47"/>
      <c r="H15" s="47"/>
    </row>
    <row r="16" spans="1:8" ht="30" customHeight="1">
      <c r="A16" s="6" t="s">
        <v>14</v>
      </c>
      <c r="B16" s="9" t="s">
        <v>15</v>
      </c>
      <c r="C16" s="6" t="s">
        <v>31</v>
      </c>
      <c r="D16" s="53">
        <v>1198.4</v>
      </c>
      <c r="E16" s="50">
        <f>E17+E20</f>
        <v>925.9870000000001</v>
      </c>
      <c r="F16" s="47">
        <v>995</v>
      </c>
      <c r="G16" s="47"/>
      <c r="H16" s="47">
        <v>925.99</v>
      </c>
    </row>
    <row r="17" spans="1:8" ht="30" customHeight="1">
      <c r="A17" s="6" t="s">
        <v>18</v>
      </c>
      <c r="B17" s="9" t="s">
        <v>108</v>
      </c>
      <c r="C17" s="6" t="s">
        <v>31</v>
      </c>
      <c r="D17" s="53">
        <v>404.545</v>
      </c>
      <c r="E17" s="47">
        <v>239.2</v>
      </c>
      <c r="F17" s="47">
        <v>260.2</v>
      </c>
      <c r="G17" s="47"/>
      <c r="H17" s="47">
        <v>239.2</v>
      </c>
    </row>
    <row r="18" spans="1:8" ht="44.25" customHeight="1">
      <c r="A18" s="6"/>
      <c r="B18" s="15" t="s">
        <v>110</v>
      </c>
      <c r="C18" s="7" t="s">
        <v>109</v>
      </c>
      <c r="D18" s="73"/>
      <c r="E18" s="74"/>
      <c r="F18" s="74"/>
      <c r="G18" s="74"/>
      <c r="H18" s="76">
        <v>7.578</v>
      </c>
    </row>
    <row r="19" spans="1:8" ht="30" customHeight="1">
      <c r="A19" s="6" t="s">
        <v>35</v>
      </c>
      <c r="B19" s="9" t="s">
        <v>17</v>
      </c>
      <c r="C19" s="6" t="s">
        <v>8</v>
      </c>
      <c r="D19" s="56">
        <f>D17/D16</f>
        <v>0.33757092790387183</v>
      </c>
      <c r="E19" s="56">
        <f>E17/E16</f>
        <v>0.2583189612813139</v>
      </c>
      <c r="F19" s="56">
        <f>F17/F16</f>
        <v>0.2615075376884422</v>
      </c>
      <c r="G19" s="47"/>
      <c r="H19" s="56">
        <f>H17/H16</f>
        <v>0.2583181243857925</v>
      </c>
    </row>
    <row r="20" spans="1:8" ht="30" customHeight="1">
      <c r="A20" s="7" t="s">
        <v>19</v>
      </c>
      <c r="B20" s="15" t="s">
        <v>21</v>
      </c>
      <c r="C20" s="7" t="s">
        <v>36</v>
      </c>
      <c r="D20" s="57">
        <f>D21+D22</f>
        <v>0</v>
      </c>
      <c r="E20" s="57">
        <f>E21+E22</f>
        <v>686.787</v>
      </c>
      <c r="F20" s="57">
        <f>F21+F22</f>
        <v>735.4</v>
      </c>
      <c r="G20" s="57">
        <f>G21+G22</f>
        <v>0</v>
      </c>
      <c r="H20" s="57">
        <f>H21+H22</f>
        <v>686.787</v>
      </c>
    </row>
    <row r="21" spans="1:8" ht="24" customHeight="1">
      <c r="A21" s="6" t="s">
        <v>37</v>
      </c>
      <c r="B21" s="9" t="s">
        <v>22</v>
      </c>
      <c r="C21" s="6" t="s">
        <v>31</v>
      </c>
      <c r="D21" s="53"/>
      <c r="E21" s="47"/>
      <c r="F21" s="47"/>
      <c r="G21" s="47"/>
      <c r="H21" s="47"/>
    </row>
    <row r="22" spans="1:8" ht="30" customHeight="1">
      <c r="A22" s="7" t="s">
        <v>23</v>
      </c>
      <c r="B22" s="15" t="s">
        <v>38</v>
      </c>
      <c r="C22" s="7" t="s">
        <v>36</v>
      </c>
      <c r="D22" s="57">
        <f>D23+D24+D25+D26</f>
        <v>0</v>
      </c>
      <c r="E22" s="57">
        <f>E23+E24+E25+E26</f>
        <v>686.787</v>
      </c>
      <c r="F22" s="57">
        <f>F23+F24+F25</f>
        <v>735.4</v>
      </c>
      <c r="G22" s="57">
        <f>G23+G24+G25</f>
        <v>0</v>
      </c>
      <c r="H22" s="57">
        <f>H23+H24+H25</f>
        <v>686.787</v>
      </c>
    </row>
    <row r="23" spans="1:8" ht="30" customHeight="1">
      <c r="A23" s="6" t="s">
        <v>24</v>
      </c>
      <c r="B23" s="9" t="s">
        <v>39</v>
      </c>
      <c r="C23" s="6" t="s">
        <v>31</v>
      </c>
      <c r="D23" s="53"/>
      <c r="E23" s="50">
        <v>44.4</v>
      </c>
      <c r="F23" s="50">
        <v>45</v>
      </c>
      <c r="G23" s="47"/>
      <c r="H23" s="50">
        <v>44.4</v>
      </c>
    </row>
    <row r="24" spans="1:8" ht="30" customHeight="1">
      <c r="A24" s="6" t="s">
        <v>40</v>
      </c>
      <c r="B24" s="9" t="s">
        <v>41</v>
      </c>
      <c r="C24" s="6" t="s">
        <v>31</v>
      </c>
      <c r="D24" s="58"/>
      <c r="E24" s="47">
        <v>632.894</v>
      </c>
      <c r="F24" s="47">
        <v>680</v>
      </c>
      <c r="G24" s="47"/>
      <c r="H24" s="47">
        <v>632.894</v>
      </c>
    </row>
    <row r="25" spans="1:8" ht="30" customHeight="1">
      <c r="A25" s="6" t="s">
        <v>42</v>
      </c>
      <c r="B25" s="9" t="s">
        <v>43</v>
      </c>
      <c r="C25" s="6" t="s">
        <v>31</v>
      </c>
      <c r="D25" s="53"/>
      <c r="E25" s="47">
        <v>9.493</v>
      </c>
      <c r="F25" s="47">
        <v>10.4</v>
      </c>
      <c r="G25" s="47"/>
      <c r="H25" s="47">
        <v>9.493</v>
      </c>
    </row>
    <row r="26" spans="1:8" ht="30" customHeight="1">
      <c r="A26" s="6" t="s">
        <v>44</v>
      </c>
      <c r="B26" s="9" t="s">
        <v>45</v>
      </c>
      <c r="C26" s="6" t="s">
        <v>31</v>
      </c>
      <c r="D26" s="46"/>
      <c r="E26" s="47"/>
      <c r="F26" s="47"/>
      <c r="G26" s="47"/>
      <c r="H26" s="47"/>
    </row>
    <row r="27" spans="1:8" ht="30" customHeight="1">
      <c r="A27" s="6" t="s">
        <v>46</v>
      </c>
      <c r="B27" s="6"/>
      <c r="C27" s="6" t="s">
        <v>31</v>
      </c>
      <c r="D27" s="6"/>
      <c r="E27" s="32"/>
      <c r="F27" s="32"/>
      <c r="G27" s="32"/>
      <c r="H27" s="32"/>
    </row>
    <row r="30" spans="2:6" ht="12.75">
      <c r="B30" t="s">
        <v>111</v>
      </c>
      <c r="F30" t="s">
        <v>112</v>
      </c>
    </row>
  </sheetData>
  <mergeCells count="9">
    <mergeCell ref="F9:G9"/>
    <mergeCell ref="A9:A10"/>
    <mergeCell ref="B9:B10"/>
    <mergeCell ref="C9:C10"/>
    <mergeCell ref="D9:E9"/>
    <mergeCell ref="E2:H2"/>
    <mergeCell ref="A4:H4"/>
    <mergeCell ref="B5:H5"/>
    <mergeCell ref="A7:H7"/>
  </mergeCells>
  <printOptions/>
  <pageMargins left="1.28" right="0.75" top="0.21" bottom="0.19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80" zoomScaleNormal="75" zoomScaleSheetLayoutView="80" zoomScalePageLayoutView="0" workbookViewId="0" topLeftCell="A1">
      <selection activeCell="C30" sqref="C30"/>
    </sheetView>
  </sheetViews>
  <sheetFormatPr defaultColWidth="9.00390625" defaultRowHeight="12.75"/>
  <cols>
    <col min="1" max="1" width="8.75390625" style="1" customWidth="1"/>
    <col min="2" max="2" width="63.75390625" style="1" customWidth="1"/>
    <col min="3" max="3" width="15.625" style="1" customWidth="1"/>
    <col min="4" max="4" width="18.125" style="1" customWidth="1"/>
    <col min="5" max="5" width="17.875" style="1" customWidth="1"/>
    <col min="6" max="6" width="18.625" style="1" customWidth="1"/>
    <col min="7" max="7" width="14.375" style="1" customWidth="1"/>
    <col min="8" max="8" width="18.125" style="1" customWidth="1"/>
    <col min="9" max="16384" width="9.125" style="1" customWidth="1"/>
  </cols>
  <sheetData>
    <row r="1" spans="6:9" ht="18.75">
      <c r="F1" s="68" t="s">
        <v>103</v>
      </c>
      <c r="G1" s="68"/>
      <c r="H1" s="68"/>
      <c r="I1" s="29"/>
    </row>
    <row r="2" spans="4:7" ht="8.25" customHeight="1">
      <c r="D2" s="2"/>
      <c r="E2" s="2"/>
      <c r="F2" s="2"/>
      <c r="G2" s="2"/>
    </row>
    <row r="3" spans="6:7" ht="18.75" hidden="1">
      <c r="F3" s="2"/>
      <c r="G3" s="2"/>
    </row>
    <row r="4" spans="1:9" ht="36" customHeight="1">
      <c r="A4" s="67" t="s">
        <v>100</v>
      </c>
      <c r="B4" s="67"/>
      <c r="C4" s="67"/>
      <c r="D4" s="67"/>
      <c r="E4" s="67"/>
      <c r="F4" s="67"/>
      <c r="G4" s="67"/>
      <c r="H4" s="67"/>
      <c r="I4" s="31"/>
    </row>
    <row r="5" spans="1:9" ht="36" customHeight="1">
      <c r="A5" s="36"/>
      <c r="B5" s="67" t="s">
        <v>104</v>
      </c>
      <c r="C5" s="67"/>
      <c r="D5" s="67"/>
      <c r="E5" s="67"/>
      <c r="F5" s="67"/>
      <c r="G5" s="67"/>
      <c r="H5" s="67"/>
      <c r="I5" s="31"/>
    </row>
    <row r="6" spans="1:8" ht="21" customHeight="1">
      <c r="A6" s="38"/>
      <c r="B6" s="38"/>
      <c r="C6" s="38"/>
      <c r="D6" s="38"/>
      <c r="E6" s="38"/>
      <c r="F6" s="38"/>
      <c r="G6" s="38"/>
      <c r="H6" s="38"/>
    </row>
    <row r="7" spans="1:9" ht="18.75" customHeight="1">
      <c r="A7" s="67" t="s">
        <v>66</v>
      </c>
      <c r="B7" s="67"/>
      <c r="C7" s="67"/>
      <c r="D7" s="67"/>
      <c r="E7" s="67"/>
      <c r="F7" s="67"/>
      <c r="G7" s="67"/>
      <c r="H7" s="67"/>
      <c r="I7" s="31"/>
    </row>
    <row r="8" spans="1:5" ht="15" customHeight="1">
      <c r="A8" s="4"/>
      <c r="B8" s="5"/>
      <c r="C8" s="5"/>
      <c r="D8" s="5"/>
      <c r="E8" s="5"/>
    </row>
    <row r="9" spans="1:8" ht="24.75" customHeight="1">
      <c r="A9" s="63" t="s">
        <v>26</v>
      </c>
      <c r="B9" s="63" t="s">
        <v>0</v>
      </c>
      <c r="C9" s="63" t="s">
        <v>20</v>
      </c>
      <c r="D9" s="70" t="s">
        <v>1</v>
      </c>
      <c r="E9" s="70"/>
      <c r="F9" s="70"/>
      <c r="G9" s="70"/>
      <c r="H9" s="70"/>
    </row>
    <row r="10" spans="1:8" ht="28.5" customHeight="1">
      <c r="A10" s="63"/>
      <c r="B10" s="63"/>
      <c r="C10" s="63"/>
      <c r="D10" s="70" t="s">
        <v>27</v>
      </c>
      <c r="E10" s="70"/>
      <c r="F10" s="71" t="s">
        <v>67</v>
      </c>
      <c r="G10" s="71"/>
      <c r="H10" s="30" t="s">
        <v>29</v>
      </c>
    </row>
    <row r="11" spans="1:8" ht="60.75" customHeight="1">
      <c r="A11" s="63"/>
      <c r="B11" s="63"/>
      <c r="C11" s="63"/>
      <c r="D11" s="7" t="s">
        <v>65</v>
      </c>
      <c r="E11" s="7" t="s">
        <v>30</v>
      </c>
      <c r="F11" s="7" t="s">
        <v>65</v>
      </c>
      <c r="G11" s="37" t="s">
        <v>82</v>
      </c>
      <c r="H11" s="7" t="s">
        <v>102</v>
      </c>
    </row>
    <row r="12" spans="1:8" ht="18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32">
        <v>6</v>
      </c>
      <c r="G12" s="32">
        <v>7</v>
      </c>
      <c r="H12" s="32">
        <v>8</v>
      </c>
    </row>
    <row r="13" spans="1:8" ht="37.5">
      <c r="A13" s="6" t="s">
        <v>9</v>
      </c>
      <c r="B13" s="9" t="s">
        <v>96</v>
      </c>
      <c r="C13" s="6"/>
      <c r="D13" s="46">
        <v>2954.7</v>
      </c>
      <c r="E13" s="46">
        <v>2515.85</v>
      </c>
      <c r="F13" s="47">
        <v>3054.1</v>
      </c>
      <c r="G13" s="47"/>
      <c r="H13" s="46">
        <v>2515.85</v>
      </c>
    </row>
    <row r="14" spans="1:8" ht="41.25" customHeight="1">
      <c r="A14" s="6" t="s">
        <v>3</v>
      </c>
      <c r="B14" s="9" t="s">
        <v>91</v>
      </c>
      <c r="C14" s="6" t="s">
        <v>31</v>
      </c>
      <c r="D14" s="48">
        <v>2954.7</v>
      </c>
      <c r="E14" s="48">
        <v>2515.85</v>
      </c>
      <c r="F14" s="48">
        <v>3054.1</v>
      </c>
      <c r="G14" s="49"/>
      <c r="H14" s="48">
        <v>2515.85</v>
      </c>
    </row>
    <row r="15" spans="1:8" ht="36" customHeight="1">
      <c r="A15" s="39" t="s">
        <v>4</v>
      </c>
      <c r="B15" s="40" t="s">
        <v>97</v>
      </c>
      <c r="C15" s="6" t="s">
        <v>94</v>
      </c>
      <c r="D15" s="48">
        <v>2711.5</v>
      </c>
      <c r="E15" s="48">
        <v>1904.25</v>
      </c>
      <c r="F15" s="47">
        <v>2542.8</v>
      </c>
      <c r="G15" s="49"/>
      <c r="H15" s="48">
        <v>1904.25</v>
      </c>
    </row>
    <row r="16" spans="1:8" ht="27" customHeight="1">
      <c r="A16" s="41" t="s">
        <v>92</v>
      </c>
      <c r="B16" s="42" t="s">
        <v>98</v>
      </c>
      <c r="C16" s="6" t="s">
        <v>95</v>
      </c>
      <c r="D16" s="48"/>
      <c r="E16" s="49"/>
      <c r="F16" s="47"/>
      <c r="G16" s="49"/>
      <c r="H16" s="49"/>
    </row>
    <row r="17" spans="1:8" ht="22.5">
      <c r="A17" s="43" t="s">
        <v>93</v>
      </c>
      <c r="B17" s="40" t="s">
        <v>99</v>
      </c>
      <c r="C17" s="6" t="s">
        <v>31</v>
      </c>
      <c r="D17" s="48"/>
      <c r="E17" s="49"/>
      <c r="F17" s="50"/>
      <c r="G17" s="49"/>
      <c r="H17" s="49"/>
    </row>
    <row r="18" spans="1:8" ht="22.5">
      <c r="A18" s="6" t="s">
        <v>68</v>
      </c>
      <c r="B18" s="9" t="s">
        <v>39</v>
      </c>
      <c r="C18" s="6" t="s">
        <v>31</v>
      </c>
      <c r="D18" s="48">
        <v>316</v>
      </c>
      <c r="E18" s="48">
        <v>219.57</v>
      </c>
      <c r="F18" s="50">
        <v>316</v>
      </c>
      <c r="G18" s="49"/>
      <c r="H18" s="48">
        <v>219.57</v>
      </c>
    </row>
    <row r="19" spans="1:8" ht="22.5">
      <c r="A19" s="6" t="s">
        <v>69</v>
      </c>
      <c r="B19" s="9" t="s">
        <v>41</v>
      </c>
      <c r="C19" s="6" t="s">
        <v>31</v>
      </c>
      <c r="D19" s="48">
        <v>2178.03</v>
      </c>
      <c r="E19" s="48">
        <v>1516.88</v>
      </c>
      <c r="F19" s="50">
        <f>2542.8-F18-F20</f>
        <v>2009.3000000000002</v>
      </c>
      <c r="G19" s="49"/>
      <c r="H19" s="48">
        <v>1516.88</v>
      </c>
    </row>
    <row r="20" spans="1:8" ht="22.5">
      <c r="A20" s="6" t="s">
        <v>70</v>
      </c>
      <c r="B20" s="9" t="s">
        <v>43</v>
      </c>
      <c r="C20" s="6" t="s">
        <v>31</v>
      </c>
      <c r="D20" s="46">
        <v>217.47</v>
      </c>
      <c r="E20" s="46">
        <f>23.95+143.85</f>
        <v>167.79999999999998</v>
      </c>
      <c r="F20" s="47">
        <v>217.5</v>
      </c>
      <c r="G20" s="51"/>
      <c r="H20" s="46">
        <f>23.95+143.85</f>
        <v>167.79999999999998</v>
      </c>
    </row>
    <row r="21" spans="1:8" ht="22.5">
      <c r="A21" s="6" t="s">
        <v>71</v>
      </c>
      <c r="B21" s="9" t="s">
        <v>45</v>
      </c>
      <c r="C21" s="6" t="s">
        <v>31</v>
      </c>
      <c r="D21" s="6"/>
      <c r="E21" s="6"/>
      <c r="F21" s="11"/>
      <c r="G21" s="11"/>
      <c r="H21" s="11"/>
    </row>
    <row r="22" spans="1:5" ht="18.75">
      <c r="A22" s="3"/>
      <c r="B22" s="3"/>
      <c r="C22" s="3"/>
      <c r="D22" s="3"/>
      <c r="E22" s="3"/>
    </row>
    <row r="23" spans="1:8" s="18" customFormat="1" ht="35.25" customHeight="1">
      <c r="A23" s="60" t="s">
        <v>72</v>
      </c>
      <c r="B23" s="60"/>
      <c r="C23" s="60"/>
      <c r="D23" s="60"/>
      <c r="E23" s="60"/>
      <c r="F23" s="60"/>
      <c r="G23" s="60"/>
      <c r="H23" s="60"/>
    </row>
    <row r="24" spans="1:5" s="18" customFormat="1" ht="19.5" customHeight="1">
      <c r="A24" s="4"/>
      <c r="B24" s="5"/>
      <c r="C24" s="5"/>
      <c r="D24" s="5"/>
      <c r="E24" s="5"/>
    </row>
    <row r="25" spans="1:8" ht="16.5" customHeight="1">
      <c r="A25" s="4"/>
      <c r="B25" s="5"/>
      <c r="C25" s="5"/>
      <c r="D25" s="5"/>
      <c r="E25" s="5"/>
      <c r="F25" s="18"/>
      <c r="G25" s="18"/>
      <c r="H25" s="18"/>
    </row>
    <row r="26" spans="1:8" ht="35.25" customHeight="1">
      <c r="A26" s="63" t="s">
        <v>26</v>
      </c>
      <c r="B26" s="63" t="s">
        <v>5</v>
      </c>
      <c r="C26" s="63" t="s">
        <v>48</v>
      </c>
      <c r="D26" s="63" t="s">
        <v>49</v>
      </c>
      <c r="E26" s="64" t="s">
        <v>6</v>
      </c>
      <c r="F26" s="66"/>
      <c r="G26" s="66"/>
      <c r="H26" s="66"/>
    </row>
    <row r="27" spans="1:8" ht="73.5" customHeight="1">
      <c r="A27" s="63"/>
      <c r="B27" s="63"/>
      <c r="C27" s="63"/>
      <c r="D27" s="63"/>
      <c r="E27" s="64" t="s">
        <v>7</v>
      </c>
      <c r="F27" s="66"/>
      <c r="G27" s="65"/>
      <c r="H27" s="8" t="s">
        <v>50</v>
      </c>
    </row>
    <row r="28" spans="1:8" ht="16.5" customHeight="1">
      <c r="A28" s="6">
        <v>1</v>
      </c>
      <c r="B28" s="6">
        <v>2</v>
      </c>
      <c r="C28" s="6">
        <v>3</v>
      </c>
      <c r="D28" s="19">
        <v>4</v>
      </c>
      <c r="E28" s="64">
        <v>5</v>
      </c>
      <c r="F28" s="66"/>
      <c r="G28" s="65"/>
      <c r="H28" s="20">
        <v>6</v>
      </c>
    </row>
    <row r="29" spans="1:8" ht="41.25" customHeight="1">
      <c r="A29" s="21"/>
      <c r="B29" s="22" t="s">
        <v>51</v>
      </c>
      <c r="C29" s="21"/>
      <c r="D29" s="23"/>
      <c r="E29" s="64"/>
      <c r="F29" s="66"/>
      <c r="G29" s="65"/>
      <c r="H29" s="11"/>
    </row>
    <row r="30" spans="1:8" ht="37.5">
      <c r="A30" s="6" t="s">
        <v>10</v>
      </c>
      <c r="B30" s="24" t="s">
        <v>73</v>
      </c>
      <c r="C30" s="6"/>
      <c r="D30" s="19"/>
      <c r="E30" s="64"/>
      <c r="F30" s="66"/>
      <c r="G30" s="65"/>
      <c r="H30" s="11"/>
    </row>
    <row r="31" spans="1:8" ht="16.5" customHeight="1">
      <c r="A31" s="6"/>
      <c r="B31" s="9" t="s">
        <v>11</v>
      </c>
      <c r="C31" s="6"/>
      <c r="D31" s="19"/>
      <c r="E31" s="64"/>
      <c r="F31" s="66"/>
      <c r="G31" s="65"/>
      <c r="H31" s="11"/>
    </row>
    <row r="33" spans="1:8" ht="32.25" customHeight="1">
      <c r="A33" s="60" t="s">
        <v>79</v>
      </c>
      <c r="B33" s="60"/>
      <c r="C33" s="60"/>
      <c r="D33" s="60"/>
      <c r="E33" s="60"/>
      <c r="F33" s="60"/>
      <c r="G33" s="60"/>
      <c r="H33" s="60"/>
    </row>
    <row r="35" spans="1:8" ht="73.5" customHeight="1">
      <c r="A35" s="6" t="s">
        <v>53</v>
      </c>
      <c r="B35" s="25" t="s">
        <v>5</v>
      </c>
      <c r="C35" s="6" t="s">
        <v>48</v>
      </c>
      <c r="D35" s="6" t="s">
        <v>54</v>
      </c>
      <c r="E35" s="63" t="s">
        <v>1</v>
      </c>
      <c r="F35" s="63"/>
      <c r="G35" s="6" t="s">
        <v>55</v>
      </c>
      <c r="H35" s="26"/>
    </row>
    <row r="36" spans="1:8" ht="26.25" customHeight="1">
      <c r="A36" s="6">
        <v>1</v>
      </c>
      <c r="B36" s="6">
        <v>2</v>
      </c>
      <c r="C36" s="21">
        <v>3</v>
      </c>
      <c r="D36" s="19">
        <v>4</v>
      </c>
      <c r="E36" s="63">
        <v>5</v>
      </c>
      <c r="F36" s="63"/>
      <c r="G36" s="19">
        <v>6</v>
      </c>
      <c r="H36" s="5"/>
    </row>
    <row r="37" spans="1:8" ht="18.75">
      <c r="A37" s="21"/>
      <c r="B37" s="22"/>
      <c r="C37" s="21"/>
      <c r="D37" s="23"/>
      <c r="E37" s="64"/>
      <c r="F37" s="65"/>
      <c r="G37" s="27"/>
      <c r="H37" s="18"/>
    </row>
    <row r="38" spans="1:8" ht="18.75">
      <c r="A38" s="6" t="s">
        <v>10</v>
      </c>
      <c r="B38" s="24"/>
      <c r="C38" s="6"/>
      <c r="D38" s="19"/>
      <c r="E38" s="63"/>
      <c r="F38" s="63"/>
      <c r="G38" s="27"/>
      <c r="H38" s="18"/>
    </row>
    <row r="39" spans="1:8" ht="18.75">
      <c r="A39" s="6"/>
      <c r="B39" s="9" t="s">
        <v>11</v>
      </c>
      <c r="C39" s="6"/>
      <c r="D39" s="19"/>
      <c r="E39" s="63"/>
      <c r="F39" s="63"/>
      <c r="G39" s="27"/>
      <c r="H39" s="18"/>
    </row>
    <row r="41" spans="1:8" ht="29.25" customHeight="1">
      <c r="A41" s="60" t="s">
        <v>56</v>
      </c>
      <c r="B41" s="60"/>
      <c r="C41" s="60"/>
      <c r="D41" s="60"/>
      <c r="E41" s="60"/>
      <c r="F41" s="60"/>
      <c r="G41" s="60"/>
      <c r="H41" s="60"/>
    </row>
    <row r="43" spans="1:6" ht="36" customHeight="1">
      <c r="A43" s="61" t="s">
        <v>53</v>
      </c>
      <c r="B43" s="61" t="s">
        <v>57</v>
      </c>
      <c r="C43" s="61" t="s">
        <v>54</v>
      </c>
      <c r="D43" s="63" t="s">
        <v>1</v>
      </c>
      <c r="E43" s="63"/>
      <c r="F43" s="28"/>
    </row>
    <row r="44" spans="1:6" ht="18.75">
      <c r="A44" s="62"/>
      <c r="B44" s="62"/>
      <c r="C44" s="62"/>
      <c r="D44" s="21">
        <v>2013</v>
      </c>
      <c r="E44" s="6">
        <v>2014</v>
      </c>
      <c r="F44" s="5"/>
    </row>
    <row r="45" spans="1:6" ht="22.5">
      <c r="A45" s="21" t="s">
        <v>9</v>
      </c>
      <c r="B45" s="22" t="s">
        <v>58</v>
      </c>
      <c r="C45" s="21" t="s">
        <v>90</v>
      </c>
      <c r="D45" s="52">
        <f>512.8/2692.4</f>
        <v>0.19046204130144107</v>
      </c>
      <c r="E45" s="46">
        <v>0.19</v>
      </c>
      <c r="F45" s="28"/>
    </row>
    <row r="46" spans="1:6" ht="20.25">
      <c r="A46" s="6" t="s">
        <v>3</v>
      </c>
      <c r="B46" s="24" t="s">
        <v>59</v>
      </c>
      <c r="C46" s="6" t="s">
        <v>60</v>
      </c>
      <c r="D46" s="52">
        <f>6/18.7</f>
        <v>0.32085561497326204</v>
      </c>
      <c r="E46" s="46">
        <v>0.321</v>
      </c>
      <c r="F46" s="28"/>
    </row>
    <row r="47" spans="1:6" ht="20.25" customHeight="1">
      <c r="A47" s="6" t="s">
        <v>4</v>
      </c>
      <c r="B47" s="24" t="s">
        <v>61</v>
      </c>
      <c r="C47" s="6" t="s">
        <v>89</v>
      </c>
      <c r="D47" s="52">
        <f>2694.2/6/12</f>
        <v>37.419444444444444</v>
      </c>
      <c r="E47" s="53">
        <f>2515.85/6/12</f>
        <v>34.94236111111111</v>
      </c>
      <c r="F47" s="28"/>
    </row>
    <row r="48" spans="1:6" ht="20.25">
      <c r="A48" s="6" t="s">
        <v>13</v>
      </c>
      <c r="B48" s="24" t="s">
        <v>62</v>
      </c>
      <c r="C48" s="6" t="s">
        <v>63</v>
      </c>
      <c r="D48" s="54">
        <v>24</v>
      </c>
      <c r="E48" s="46">
        <v>24</v>
      </c>
      <c r="F48" s="28"/>
    </row>
    <row r="49" spans="1:6" ht="20.25">
      <c r="A49" s="6" t="s">
        <v>14</v>
      </c>
      <c r="B49" s="9" t="s">
        <v>64</v>
      </c>
      <c r="C49" s="6" t="s">
        <v>8</v>
      </c>
      <c r="D49" s="54">
        <v>62</v>
      </c>
      <c r="E49" s="46">
        <v>61</v>
      </c>
      <c r="F49" s="28"/>
    </row>
    <row r="51" ht="18.75">
      <c r="B51" s="1" t="s">
        <v>84</v>
      </c>
    </row>
    <row r="52" ht="18.75">
      <c r="H52" s="1" t="s">
        <v>77</v>
      </c>
    </row>
  </sheetData>
  <sheetProtection/>
  <mergeCells count="32">
    <mergeCell ref="F1:H1"/>
    <mergeCell ref="B5:H5"/>
    <mergeCell ref="D26:D27"/>
    <mergeCell ref="E26:H26"/>
    <mergeCell ref="E27:G27"/>
    <mergeCell ref="A23:H23"/>
    <mergeCell ref="A26:A27"/>
    <mergeCell ref="B26:B27"/>
    <mergeCell ref="C26:C27"/>
    <mergeCell ref="A4:H4"/>
    <mergeCell ref="A7:H7"/>
    <mergeCell ref="A9:A11"/>
    <mergeCell ref="B9:B11"/>
    <mergeCell ref="C9:C11"/>
    <mergeCell ref="D10:E10"/>
    <mergeCell ref="F10:G10"/>
    <mergeCell ref="D9:H9"/>
    <mergeCell ref="A33:H33"/>
    <mergeCell ref="E35:F35"/>
    <mergeCell ref="E36:F36"/>
    <mergeCell ref="E37:F37"/>
    <mergeCell ref="E28:G28"/>
    <mergeCell ref="E29:G29"/>
    <mergeCell ref="E30:G30"/>
    <mergeCell ref="E31:G31"/>
    <mergeCell ref="E38:F38"/>
    <mergeCell ref="A43:A44"/>
    <mergeCell ref="B43:B44"/>
    <mergeCell ref="C43:C44"/>
    <mergeCell ref="D43:E43"/>
    <mergeCell ref="E39:F39"/>
    <mergeCell ref="A41:H41"/>
  </mergeCells>
  <printOptions/>
  <pageMargins left="0.7480314960629921" right="0.52" top="0.984251968503937" bottom="0.984251968503937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zoomScalePageLayoutView="0" workbookViewId="0" topLeftCell="A28">
      <selection activeCell="B57" sqref="B57:H58"/>
    </sheetView>
  </sheetViews>
  <sheetFormatPr defaultColWidth="9.00390625" defaultRowHeight="12.75"/>
  <cols>
    <col min="1" max="1" width="8.75390625" style="1" customWidth="1"/>
    <col min="2" max="2" width="69.75390625" style="1" customWidth="1"/>
    <col min="3" max="3" width="16.00390625" style="1" customWidth="1"/>
    <col min="4" max="4" width="18.125" style="1" customWidth="1"/>
    <col min="5" max="5" width="15.00390625" style="1" customWidth="1"/>
    <col min="6" max="6" width="21.625" style="1" customWidth="1"/>
    <col min="7" max="7" width="11.375" style="1" customWidth="1"/>
    <col min="8" max="8" width="16.875" style="1" customWidth="1"/>
    <col min="9" max="16384" width="9.125" style="1" customWidth="1"/>
  </cols>
  <sheetData>
    <row r="1" spans="5:8" ht="18.75">
      <c r="E1" s="72" t="s">
        <v>103</v>
      </c>
      <c r="F1" s="72"/>
      <c r="G1" s="72"/>
      <c r="H1" s="72"/>
    </row>
    <row r="2" spans="3:8" ht="18.75">
      <c r="C2" s="29"/>
      <c r="D2" s="29"/>
      <c r="E2" s="29"/>
      <c r="F2" s="29"/>
      <c r="G2" s="29"/>
      <c r="H2" s="29"/>
    </row>
    <row r="3" spans="1:8" ht="28.5" customHeight="1">
      <c r="A3" s="67" t="s">
        <v>101</v>
      </c>
      <c r="B3" s="67"/>
      <c r="C3" s="67"/>
      <c r="D3" s="67"/>
      <c r="E3" s="67"/>
      <c r="F3" s="67"/>
      <c r="G3" s="67"/>
      <c r="H3" s="67"/>
    </row>
    <row r="4" spans="1:8" ht="33.75" customHeight="1">
      <c r="A4" s="36"/>
      <c r="B4" s="67" t="s">
        <v>104</v>
      </c>
      <c r="C4" s="67"/>
      <c r="D4" s="67"/>
      <c r="E4" s="67"/>
      <c r="F4" s="67"/>
      <c r="G4" s="67"/>
      <c r="H4" s="67"/>
    </row>
    <row r="5" spans="1:4" ht="21" customHeight="1">
      <c r="A5" s="3"/>
      <c r="B5" s="3"/>
      <c r="C5" s="3"/>
      <c r="D5" s="3"/>
    </row>
    <row r="6" spans="1:8" ht="18.75">
      <c r="A6" s="67" t="s">
        <v>74</v>
      </c>
      <c r="B6" s="67"/>
      <c r="C6" s="67"/>
      <c r="D6" s="67"/>
      <c r="E6" s="67"/>
      <c r="F6" s="67"/>
      <c r="G6" s="67"/>
      <c r="H6" s="67"/>
    </row>
    <row r="7" spans="1:4" ht="15" customHeight="1">
      <c r="A7" s="4"/>
      <c r="B7" s="5"/>
      <c r="C7" s="5"/>
      <c r="D7" s="5"/>
    </row>
    <row r="8" spans="1:8" ht="25.5" customHeight="1">
      <c r="A8" s="70" t="s">
        <v>53</v>
      </c>
      <c r="B8" s="70" t="s">
        <v>0</v>
      </c>
      <c r="C8" s="70" t="s">
        <v>54</v>
      </c>
      <c r="D8" s="70" t="s">
        <v>27</v>
      </c>
      <c r="E8" s="70"/>
      <c r="F8" s="71" t="s">
        <v>28</v>
      </c>
      <c r="G8" s="71"/>
      <c r="H8" s="35" t="s">
        <v>29</v>
      </c>
    </row>
    <row r="9" spans="1:8" ht="84" customHeight="1">
      <c r="A9" s="70"/>
      <c r="B9" s="70"/>
      <c r="C9" s="70"/>
      <c r="D9" s="7" t="s">
        <v>65</v>
      </c>
      <c r="E9" s="7" t="s">
        <v>30</v>
      </c>
      <c r="F9" s="7" t="s">
        <v>65</v>
      </c>
      <c r="G9" s="37" t="s">
        <v>82</v>
      </c>
      <c r="H9" s="7" t="s">
        <v>102</v>
      </c>
    </row>
    <row r="10" spans="1:8" ht="18.75">
      <c r="A10" s="7">
        <v>1</v>
      </c>
      <c r="B10" s="7">
        <v>2</v>
      </c>
      <c r="C10" s="7">
        <v>3</v>
      </c>
      <c r="D10" s="7">
        <v>4</v>
      </c>
      <c r="E10" s="30">
        <v>5</v>
      </c>
      <c r="F10" s="30">
        <v>6</v>
      </c>
      <c r="G10" s="30">
        <v>7</v>
      </c>
      <c r="H10" s="30">
        <v>8</v>
      </c>
    </row>
    <row r="11" spans="1:8" ht="22.5">
      <c r="A11" s="6" t="s">
        <v>2</v>
      </c>
      <c r="B11" s="9" t="s">
        <v>12</v>
      </c>
      <c r="C11" s="6" t="s">
        <v>31</v>
      </c>
      <c r="D11" s="33"/>
      <c r="E11" s="11"/>
      <c r="F11" s="11"/>
      <c r="G11" s="11"/>
      <c r="H11" s="11"/>
    </row>
    <row r="12" spans="1:8" ht="21.75" customHeight="1">
      <c r="A12" s="6" t="s">
        <v>3</v>
      </c>
      <c r="B12" s="9" t="s">
        <v>32</v>
      </c>
      <c r="C12" s="6" t="s">
        <v>31</v>
      </c>
      <c r="D12" s="55">
        <v>1198.4</v>
      </c>
      <c r="E12" s="47">
        <v>925.99</v>
      </c>
      <c r="F12" s="47">
        <v>995</v>
      </c>
      <c r="G12" s="47"/>
      <c r="H12" s="47" t="s">
        <v>107</v>
      </c>
    </row>
    <row r="13" spans="1:8" ht="25.5" customHeight="1">
      <c r="A13" s="6" t="s">
        <v>4</v>
      </c>
      <c r="B13" s="9" t="s">
        <v>33</v>
      </c>
      <c r="C13" s="6" t="s">
        <v>31</v>
      </c>
      <c r="D13" s="55"/>
      <c r="E13" s="47"/>
      <c r="F13" s="47"/>
      <c r="G13" s="47"/>
      <c r="H13" s="47"/>
    </row>
    <row r="14" spans="1:8" ht="22.5" customHeight="1">
      <c r="A14" s="6" t="s">
        <v>13</v>
      </c>
      <c r="B14" s="9" t="s">
        <v>34</v>
      </c>
      <c r="C14" s="6" t="s">
        <v>31</v>
      </c>
      <c r="D14" s="55"/>
      <c r="E14" s="47"/>
      <c r="F14" s="47"/>
      <c r="G14" s="47"/>
      <c r="H14" s="47"/>
    </row>
    <row r="15" spans="1:8" ht="22.5">
      <c r="A15" s="6" t="s">
        <v>14</v>
      </c>
      <c r="B15" s="9" t="s">
        <v>15</v>
      </c>
      <c r="C15" s="6" t="s">
        <v>31</v>
      </c>
      <c r="D15" s="53">
        <v>1198.4</v>
      </c>
      <c r="E15" s="50">
        <f>E16+E19</f>
        <v>925.9870000000001</v>
      </c>
      <c r="F15" s="47">
        <v>995</v>
      </c>
      <c r="G15" s="47"/>
      <c r="H15" s="47">
        <v>925.99</v>
      </c>
    </row>
    <row r="16" spans="1:8" ht="22.5">
      <c r="A16" s="6" t="s">
        <v>18</v>
      </c>
      <c r="B16" s="9" t="s">
        <v>108</v>
      </c>
      <c r="C16" s="6" t="s">
        <v>31</v>
      </c>
      <c r="D16" s="53">
        <v>404.545</v>
      </c>
      <c r="E16" s="47">
        <v>239.2</v>
      </c>
      <c r="F16" s="47">
        <v>260.2</v>
      </c>
      <c r="G16" s="47"/>
      <c r="H16" s="47">
        <v>239.2</v>
      </c>
    </row>
    <row r="17" spans="1:8" ht="20.25">
      <c r="A17" s="6"/>
      <c r="B17" s="15" t="s">
        <v>110</v>
      </c>
      <c r="C17" s="7" t="s">
        <v>109</v>
      </c>
      <c r="D17" s="73"/>
      <c r="E17" s="74"/>
      <c r="F17" s="74"/>
      <c r="G17" s="74"/>
      <c r="H17" s="75">
        <v>7.578</v>
      </c>
    </row>
    <row r="18" spans="1:8" ht="20.25" customHeight="1">
      <c r="A18" s="6" t="s">
        <v>35</v>
      </c>
      <c r="B18" s="9" t="s">
        <v>17</v>
      </c>
      <c r="C18" s="6" t="s">
        <v>8</v>
      </c>
      <c r="D18" s="56">
        <f>D16/D15</f>
        <v>0.33757092790387183</v>
      </c>
      <c r="E18" s="56">
        <f>E16/E15</f>
        <v>0.2583189612813139</v>
      </c>
      <c r="F18" s="56">
        <f>F16/F15</f>
        <v>0.2615075376884422</v>
      </c>
      <c r="G18" s="47"/>
      <c r="H18" s="56">
        <f>H16/H15</f>
        <v>0.2583181243857925</v>
      </c>
    </row>
    <row r="19" spans="1:8" s="17" customFormat="1" ht="21.75">
      <c r="A19" s="7" t="s">
        <v>19</v>
      </c>
      <c r="B19" s="15" t="s">
        <v>21</v>
      </c>
      <c r="C19" s="7" t="s">
        <v>36</v>
      </c>
      <c r="D19" s="57">
        <f>D20+D21</f>
        <v>0</v>
      </c>
      <c r="E19" s="57">
        <f>E20+E21</f>
        <v>686.787</v>
      </c>
      <c r="F19" s="57">
        <f>F20+F21</f>
        <v>735.4</v>
      </c>
      <c r="G19" s="57">
        <f>G20+G21</f>
        <v>0</v>
      </c>
      <c r="H19" s="57">
        <f>H20+H21</f>
        <v>686.787</v>
      </c>
    </row>
    <row r="20" spans="1:8" ht="22.5">
      <c r="A20" s="6" t="s">
        <v>37</v>
      </c>
      <c r="B20" s="9" t="s">
        <v>22</v>
      </c>
      <c r="C20" s="6" t="s">
        <v>31</v>
      </c>
      <c r="D20" s="53"/>
      <c r="E20" s="47"/>
      <c r="F20" s="47"/>
      <c r="G20" s="47"/>
      <c r="H20" s="47"/>
    </row>
    <row r="21" spans="1:8" s="17" customFormat="1" ht="42.75" customHeight="1">
      <c r="A21" s="7" t="s">
        <v>23</v>
      </c>
      <c r="B21" s="15" t="s">
        <v>38</v>
      </c>
      <c r="C21" s="7" t="s">
        <v>36</v>
      </c>
      <c r="D21" s="57">
        <f>D22+D23+D24+D25</f>
        <v>0</v>
      </c>
      <c r="E21" s="57">
        <f>E22+E23+E24+E25</f>
        <v>686.787</v>
      </c>
      <c r="F21" s="57">
        <f>F22+F23+F24</f>
        <v>735.4</v>
      </c>
      <c r="G21" s="57">
        <f>G22+G23+G24</f>
        <v>0</v>
      </c>
      <c r="H21" s="57">
        <f>H22+H23+H24</f>
        <v>686.787</v>
      </c>
    </row>
    <row r="22" spans="1:8" ht="22.5">
      <c r="A22" s="6" t="s">
        <v>24</v>
      </c>
      <c r="B22" s="9" t="s">
        <v>39</v>
      </c>
      <c r="C22" s="6" t="s">
        <v>31</v>
      </c>
      <c r="D22" s="53"/>
      <c r="E22" s="50">
        <v>44.4</v>
      </c>
      <c r="F22" s="50">
        <v>45</v>
      </c>
      <c r="G22" s="47"/>
      <c r="H22" s="50">
        <v>44.4</v>
      </c>
    </row>
    <row r="23" spans="1:8" ht="22.5">
      <c r="A23" s="6" t="s">
        <v>40</v>
      </c>
      <c r="B23" s="9" t="s">
        <v>41</v>
      </c>
      <c r="C23" s="6" t="s">
        <v>31</v>
      </c>
      <c r="D23" s="58"/>
      <c r="E23" s="47">
        <v>632.894</v>
      </c>
      <c r="F23" s="47">
        <v>680</v>
      </c>
      <c r="G23" s="47"/>
      <c r="H23" s="47">
        <v>632.894</v>
      </c>
    </row>
    <row r="24" spans="1:8" ht="22.5">
      <c r="A24" s="6" t="s">
        <v>42</v>
      </c>
      <c r="B24" s="9" t="s">
        <v>43</v>
      </c>
      <c r="C24" s="6" t="s">
        <v>31</v>
      </c>
      <c r="D24" s="53"/>
      <c r="E24" s="47">
        <v>9.493</v>
      </c>
      <c r="F24" s="47">
        <v>10.4</v>
      </c>
      <c r="G24" s="47"/>
      <c r="H24" s="47">
        <v>9.493</v>
      </c>
    </row>
    <row r="25" spans="1:8" ht="22.5">
      <c r="A25" s="6" t="s">
        <v>44</v>
      </c>
      <c r="B25" s="9" t="s">
        <v>45</v>
      </c>
      <c r="C25" s="6" t="s">
        <v>31</v>
      </c>
      <c r="D25" s="46"/>
      <c r="E25" s="47"/>
      <c r="F25" s="47"/>
      <c r="G25" s="47"/>
      <c r="H25" s="47"/>
    </row>
    <row r="26" spans="1:8" ht="22.5">
      <c r="A26" s="6" t="s">
        <v>46</v>
      </c>
      <c r="B26" s="6"/>
      <c r="C26" s="6" t="s">
        <v>31</v>
      </c>
      <c r="D26" s="6"/>
      <c r="E26" s="32"/>
      <c r="F26" s="32"/>
      <c r="G26" s="32"/>
      <c r="H26" s="32"/>
    </row>
    <row r="27" spans="1:4" ht="18.75">
      <c r="A27" s="3"/>
      <c r="B27" s="3"/>
      <c r="C27" s="3"/>
      <c r="D27" s="3"/>
    </row>
    <row r="28" spans="1:4" ht="18.75">
      <c r="A28" s="5"/>
      <c r="B28" s="5"/>
      <c r="C28" s="5"/>
      <c r="D28" s="5"/>
    </row>
    <row r="29" spans="1:8" s="18" customFormat="1" ht="32.25" customHeight="1">
      <c r="A29" s="60" t="s">
        <v>75</v>
      </c>
      <c r="B29" s="60"/>
      <c r="C29" s="60"/>
      <c r="D29" s="60"/>
      <c r="E29" s="60"/>
      <c r="F29" s="60"/>
      <c r="G29" s="60"/>
      <c r="H29" s="60"/>
    </row>
    <row r="30" spans="1:8" ht="16.5" customHeight="1">
      <c r="A30" s="4"/>
      <c r="B30" s="5"/>
      <c r="C30" s="5"/>
      <c r="D30" s="5"/>
      <c r="E30" s="5"/>
      <c r="F30" s="18"/>
      <c r="G30" s="18"/>
      <c r="H30" s="18"/>
    </row>
    <row r="31" spans="1:8" ht="33" customHeight="1">
      <c r="A31" s="63" t="s">
        <v>26</v>
      </c>
      <c r="B31" s="63" t="s">
        <v>5</v>
      </c>
      <c r="C31" s="63" t="s">
        <v>48</v>
      </c>
      <c r="D31" s="63" t="s">
        <v>49</v>
      </c>
      <c r="E31" s="64" t="s">
        <v>6</v>
      </c>
      <c r="F31" s="66"/>
      <c r="G31" s="66"/>
      <c r="H31" s="65"/>
    </row>
    <row r="32" spans="1:8" ht="83.25" customHeight="1">
      <c r="A32" s="63"/>
      <c r="B32" s="63"/>
      <c r="C32" s="63"/>
      <c r="D32" s="63"/>
      <c r="E32" s="63" t="s">
        <v>7</v>
      </c>
      <c r="F32" s="63"/>
      <c r="G32" s="34" t="s">
        <v>50</v>
      </c>
      <c r="H32" s="8" t="s">
        <v>8</v>
      </c>
    </row>
    <row r="33" spans="1:8" ht="16.5" customHeight="1">
      <c r="A33" s="6">
        <v>1</v>
      </c>
      <c r="B33" s="6">
        <v>2</v>
      </c>
      <c r="C33" s="6">
        <v>3</v>
      </c>
      <c r="D33" s="19">
        <v>4</v>
      </c>
      <c r="E33" s="64">
        <v>5</v>
      </c>
      <c r="F33" s="65"/>
      <c r="G33" s="20">
        <v>6</v>
      </c>
      <c r="H33" s="20">
        <v>7</v>
      </c>
    </row>
    <row r="34" spans="1:8" ht="42" customHeight="1">
      <c r="A34" s="21"/>
      <c r="B34" s="22" t="s">
        <v>51</v>
      </c>
      <c r="C34" s="21"/>
      <c r="D34" s="23"/>
      <c r="E34" s="64"/>
      <c r="F34" s="65"/>
      <c r="G34" s="11"/>
      <c r="H34" s="11"/>
    </row>
    <row r="35" spans="1:8" ht="28.5" customHeight="1">
      <c r="A35" s="6" t="s">
        <v>10</v>
      </c>
      <c r="B35" s="24" t="s">
        <v>76</v>
      </c>
      <c r="C35" s="6"/>
      <c r="D35" s="19"/>
      <c r="E35" s="64"/>
      <c r="F35" s="65"/>
      <c r="G35" s="11"/>
      <c r="H35" s="11"/>
    </row>
    <row r="36" spans="1:8" ht="24" customHeight="1">
      <c r="A36" s="6"/>
      <c r="B36" s="9" t="s">
        <v>11</v>
      </c>
      <c r="C36" s="6"/>
      <c r="D36" s="19"/>
      <c r="E36" s="64"/>
      <c r="F36" s="65"/>
      <c r="G36" s="11"/>
      <c r="H36" s="11"/>
    </row>
    <row r="37" spans="1:4" ht="18.75">
      <c r="A37" s="3"/>
      <c r="B37" s="3"/>
      <c r="C37" s="3"/>
      <c r="D37" s="3"/>
    </row>
    <row r="38" spans="1:8" ht="35.25" customHeight="1">
      <c r="A38" s="60" t="s">
        <v>80</v>
      </c>
      <c r="B38" s="60"/>
      <c r="C38" s="60"/>
      <c r="D38" s="60"/>
      <c r="E38" s="60"/>
      <c r="F38" s="60"/>
      <c r="G38" s="60"/>
      <c r="H38" s="60"/>
    </row>
    <row r="40" spans="1:8" ht="73.5" customHeight="1">
      <c r="A40" s="6" t="s">
        <v>53</v>
      </c>
      <c r="B40" s="25" t="s">
        <v>5</v>
      </c>
      <c r="C40" s="6" t="s">
        <v>48</v>
      </c>
      <c r="D40" s="6" t="s">
        <v>54</v>
      </c>
      <c r="E40" s="63" t="s">
        <v>1</v>
      </c>
      <c r="F40" s="63"/>
      <c r="G40" s="6" t="s">
        <v>55</v>
      </c>
      <c r="H40" s="26"/>
    </row>
    <row r="41" spans="1:8" ht="18.75">
      <c r="A41" s="6">
        <v>1</v>
      </c>
      <c r="B41" s="6">
        <v>2</v>
      </c>
      <c r="C41" s="21">
        <v>3</v>
      </c>
      <c r="D41" s="19">
        <v>4</v>
      </c>
      <c r="E41" s="63">
        <v>5</v>
      </c>
      <c r="F41" s="63"/>
      <c r="G41" s="19">
        <v>6</v>
      </c>
      <c r="H41" s="5"/>
    </row>
    <row r="42" spans="1:8" ht="18.75">
      <c r="A42" s="21"/>
      <c r="B42" s="22"/>
      <c r="C42" s="21"/>
      <c r="D42" s="23"/>
      <c r="E42" s="64"/>
      <c r="F42" s="65"/>
      <c r="G42" s="27"/>
      <c r="H42" s="18"/>
    </row>
    <row r="43" spans="1:8" ht="18.75">
      <c r="A43" s="6" t="s">
        <v>10</v>
      </c>
      <c r="B43" s="24"/>
      <c r="C43" s="6"/>
      <c r="D43" s="19"/>
      <c r="E43" s="63"/>
      <c r="F43" s="63"/>
      <c r="G43" s="27"/>
      <c r="H43" s="18"/>
    </row>
    <row r="44" spans="1:8" ht="18.75">
      <c r="A44" s="6"/>
      <c r="B44" s="9" t="s">
        <v>11</v>
      </c>
      <c r="C44" s="6"/>
      <c r="D44" s="19"/>
      <c r="E44" s="63"/>
      <c r="F44" s="63"/>
      <c r="G44" s="27"/>
      <c r="H44" s="18"/>
    </row>
    <row r="47" spans="1:8" ht="35.25" customHeight="1">
      <c r="A47" s="60" t="s">
        <v>56</v>
      </c>
      <c r="B47" s="60"/>
      <c r="C47" s="60"/>
      <c r="D47" s="60"/>
      <c r="E47" s="60"/>
      <c r="F47" s="60"/>
      <c r="G47" s="60"/>
      <c r="H47" s="60"/>
    </row>
    <row r="49" spans="1:6" ht="36" customHeight="1">
      <c r="A49" s="61" t="s">
        <v>53</v>
      </c>
      <c r="B49" s="61" t="s">
        <v>57</v>
      </c>
      <c r="C49" s="61" t="s">
        <v>54</v>
      </c>
      <c r="D49" s="63" t="s">
        <v>1</v>
      </c>
      <c r="E49" s="63"/>
      <c r="F49" s="28"/>
    </row>
    <row r="50" spans="1:6" ht="18.75">
      <c r="A50" s="62"/>
      <c r="B50" s="62"/>
      <c r="C50" s="62"/>
      <c r="D50" s="21">
        <v>2013</v>
      </c>
      <c r="E50" s="6">
        <v>2014</v>
      </c>
      <c r="F50" s="5"/>
    </row>
    <row r="51" spans="1:6" ht="22.5">
      <c r="A51" s="21" t="s">
        <v>9</v>
      </c>
      <c r="B51" s="22" t="s">
        <v>58</v>
      </c>
      <c r="C51" s="21" t="s">
        <v>90</v>
      </c>
      <c r="D51" s="44">
        <f>438.096/925.986</f>
        <v>0.4731129844295702</v>
      </c>
      <c r="E51" s="6">
        <v>0.47</v>
      </c>
      <c r="F51" s="28"/>
    </row>
    <row r="52" spans="1:6" ht="18.75">
      <c r="A52" s="6" t="s">
        <v>3</v>
      </c>
      <c r="B52" s="24" t="s">
        <v>59</v>
      </c>
      <c r="C52" s="6" t="s">
        <v>60</v>
      </c>
      <c r="D52" s="44">
        <f>15/10.4</f>
        <v>1.4423076923076923</v>
      </c>
      <c r="E52" s="6">
        <v>1.44</v>
      </c>
      <c r="F52" s="28"/>
    </row>
    <row r="53" spans="1:6" ht="19.5" customHeight="1">
      <c r="A53" s="6" t="s">
        <v>4</v>
      </c>
      <c r="B53" s="24" t="s">
        <v>61</v>
      </c>
      <c r="C53" s="6" t="s">
        <v>89</v>
      </c>
      <c r="D53" s="44">
        <f>925.986/12/15</f>
        <v>5.1443666666666665</v>
      </c>
      <c r="E53" s="59">
        <f>D53</f>
        <v>5.1443666666666665</v>
      </c>
      <c r="F53" s="28"/>
    </row>
    <row r="54" spans="1:6" ht="18.75">
      <c r="A54" s="6" t="s">
        <v>13</v>
      </c>
      <c r="B54" s="24" t="s">
        <v>62</v>
      </c>
      <c r="C54" s="6" t="s">
        <v>63</v>
      </c>
      <c r="D54" s="19">
        <v>24</v>
      </c>
      <c r="E54" s="6">
        <v>24</v>
      </c>
      <c r="F54" s="28"/>
    </row>
    <row r="55" spans="1:6" ht="18.75">
      <c r="A55" s="6" t="s">
        <v>14</v>
      </c>
      <c r="B55" s="9" t="s">
        <v>64</v>
      </c>
      <c r="C55" s="6" t="s">
        <v>8</v>
      </c>
      <c r="D55" s="19">
        <v>64</v>
      </c>
      <c r="E55" s="6">
        <v>65</v>
      </c>
      <c r="F55" s="28"/>
    </row>
    <row r="57" ht="18.75">
      <c r="B57" s="1" t="s">
        <v>84</v>
      </c>
    </row>
    <row r="58" ht="18.75">
      <c r="H58" s="1" t="s">
        <v>77</v>
      </c>
    </row>
  </sheetData>
  <sheetProtection/>
  <mergeCells count="31">
    <mergeCell ref="E43:F43"/>
    <mergeCell ref="E44:F44"/>
    <mergeCell ref="A47:H47"/>
    <mergeCell ref="A49:A50"/>
    <mergeCell ref="B49:B50"/>
    <mergeCell ref="C49:C50"/>
    <mergeCell ref="D49:E49"/>
    <mergeCell ref="A38:H38"/>
    <mergeCell ref="E40:F40"/>
    <mergeCell ref="E41:F41"/>
    <mergeCell ref="E42:F42"/>
    <mergeCell ref="E33:F33"/>
    <mergeCell ref="E34:F34"/>
    <mergeCell ref="E35:F35"/>
    <mergeCell ref="E36:F36"/>
    <mergeCell ref="A29:H29"/>
    <mergeCell ref="D8:E8"/>
    <mergeCell ref="F8:G8"/>
    <mergeCell ref="A31:A32"/>
    <mergeCell ref="B31:B32"/>
    <mergeCell ref="C31:C32"/>
    <mergeCell ref="D31:D32"/>
    <mergeCell ref="E31:H31"/>
    <mergeCell ref="E32:F32"/>
    <mergeCell ref="E1:H1"/>
    <mergeCell ref="A3:H3"/>
    <mergeCell ref="A6:H6"/>
    <mergeCell ref="A8:A9"/>
    <mergeCell ref="B8:B9"/>
    <mergeCell ref="C8:C9"/>
    <mergeCell ref="B4:H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Пользователь</cp:lastModifiedBy>
  <cp:lastPrinted>2013-09-03T03:37:17Z</cp:lastPrinted>
  <dcterms:created xsi:type="dcterms:W3CDTF">2010-04-29T03:32:35Z</dcterms:created>
  <dcterms:modified xsi:type="dcterms:W3CDTF">2013-09-03T04:19:41Z</dcterms:modified>
  <cp:category/>
  <cp:version/>
  <cp:contentType/>
  <cp:contentStatus/>
</cp:coreProperties>
</file>